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Дарья\Desktop\Удаленная работа\ТАГАНАЙСКАЯ\конкурс СМР\"/>
    </mc:Choice>
  </mc:AlternateContent>
  <bookViews>
    <workbookView xWindow="32760" yWindow="60" windowWidth="7500" windowHeight="4245" tabRatio="771"/>
  </bookViews>
  <sheets>
    <sheet name="Мои данные" sheetId="8" r:id="rId1"/>
  </sheets>
  <definedNames>
    <definedName name="Print_Titles" localSheetId="0">'Мои данные'!$23:$23</definedName>
    <definedName name="_xlnm.Print_Titles" localSheetId="0">'Мои данные'!$23:$23</definedName>
  </definedNames>
  <calcPr calcId="152511"/>
</workbook>
</file>

<file path=xl/calcChain.xml><?xml version="1.0" encoding="utf-8"?>
<calcChain xmlns="http://schemas.openxmlformats.org/spreadsheetml/2006/main">
  <c r="J16" i="8" l="1"/>
  <c r="G16" i="8"/>
  <c r="J14" i="8"/>
  <c r="G14" i="8"/>
  <c r="J13" i="8"/>
  <c r="G13" i="8"/>
  <c r="J12" i="8"/>
  <c r="G12" i="8"/>
  <c r="J238" i="8"/>
  <c r="G238" i="8"/>
  <c r="J237" i="8"/>
  <c r="G237" i="8"/>
  <c r="J15" i="8"/>
  <c r="G15" i="8"/>
</calcChain>
</file>

<file path=xl/comments1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  <author>Max</author>
    <author>Alex Sosedko</author>
  </authors>
  <commentList>
    <comment ref="A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6" authorId="2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</t>
        </r>
      </text>
    </comment>
    <comment ref="A8" authorId="2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</t>
        </r>
      </text>
    </comment>
    <comment ref="A9" authorId="2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G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по расчету&gt;/1000</t>
        </r>
      </text>
    </comment>
    <comment ref="J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по расчету&gt;/1000</t>
        </r>
      </text>
    </comment>
    <comment ref="G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Оборудование&gt;/1000</t>
        </r>
      </text>
    </comment>
    <comment ref="J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Оборудование&gt;/1000</t>
        </r>
      </text>
    </comment>
    <comment ref="G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Монтажные работы &gt;/1000</t>
        </r>
      </text>
    </comment>
    <comment ref="J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Монтажные работы &gt;/1000</t>
        </r>
      </text>
    </comment>
    <comment ref="V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ТЗ с коэф. к итогам&gt;</t>
        </r>
      </text>
    </comment>
    <comment ref="W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 с коэф. к итогам&gt;</t>
        </r>
      </text>
    </comment>
    <comment ref="X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ФОТ&gt;</t>
        </r>
      </text>
    </comment>
    <comment ref="Y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НР&gt;</t>
        </r>
      </text>
    </comment>
    <comment ref="Z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СП&gt;</t>
        </r>
      </text>
    </comment>
    <comment ref="G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ФОТ с индексами&gt;/1000</t>
        </r>
      </text>
    </comment>
    <comment ref="J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ФОТ с индексами&gt;/1000</t>
        </r>
      </text>
    </comment>
    <comment ref="V16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ТЗМ с коэф. к итогам&gt;</t>
        </r>
      </text>
    </comment>
    <comment ref="W16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ТЗМ с коэф. к итогам&gt;</t>
        </r>
      </text>
    </comment>
    <comment ref="X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ФОТ&gt;</t>
        </r>
      </text>
    </comment>
    <comment ref="Y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НР&gt;</t>
        </r>
      </text>
    </comment>
    <comment ref="Z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СП&gt;</t>
        </r>
      </text>
    </comment>
    <comment ref="A18" authorId="5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102 значение&gt;</t>
        </r>
      </text>
    </comment>
    <comment ref="L18" authorId="2" shapeId="0">
      <text>
        <r>
          <rPr>
            <sz val="8"/>
            <color indexed="81"/>
            <rFont val="Tahoma"/>
            <family val="2"/>
            <charset val="204"/>
          </rPr>
          <t xml:space="preserve"> Normal::&lt;Отчетный период (учет выполненных работ)&gt;</t>
        </r>
      </text>
    </comment>
    <comment ref="A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ЛокСмета::&lt;Номер позиции по смете&gt;</t>
        </r>
      </text>
    </comment>
    <comment ref="B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ЛокСмета::&lt;Обоснование (код) позиции&gt;
&lt;Наименование (текстовая часть) расценки&gt;
&lt;Обоснование коэффициентов&gt;
&lt;Ед. измерения по расценке&gt;
&lt;Формула расчета стоимости единицы&gt;</t>
        </r>
      </text>
    </comment>
    <comment ref="C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ЛокСмета::&lt;Количество всего (физ. объем) по позиции&gt;
&lt;Формула расчета физ. объема&gt;
</t>
        </r>
      </text>
    </comment>
    <comment ref="D23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ЛокСмета::&lt;ПЗ по позиции на единицу в базисных ценах с учетом всех к-тов&gt;</t>
        </r>
      </text>
    </comment>
    <comment ref="E23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3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ПЗ на физобъем по позиции в базисных ценах&gt;
</t>
        </r>
      </text>
    </comment>
    <comment ref="H2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ОЗП на физобъем по позиции в базисных ценах&gt;
_____
&lt;ИТОГО МАТ на физобъем по позиции в базисных ценах&gt;
</t>
        </r>
      </text>
    </comment>
    <comment ref="I2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ЭММ на физобъем по позиции в базисных ценах&gt;
_____
&lt;ИТОГО ЗПМ на физобъем по позиции в базисных ценах&gt;
</t>
        </r>
      </text>
    </comment>
    <comment ref="J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ПЗ по позиции в текущих ценах&gt;
</t>
        </r>
      </text>
    </comment>
    <comment ref="K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ОЗП по позиции в текущих ценах&gt;
_____
&lt;ИТОГО МАТ по позиции в текущих ценах&gt;
</t>
        </r>
      </text>
    </comment>
    <comment ref="U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ЭММ по позиции в текущих ценах&gt;
_____
&lt;ИТОГО ЗПМ по позиции в текущих ценах&gt;
</t>
        </r>
      </text>
    </comment>
    <comment ref="A221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221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базисных ценах (итоги)&gt;</t>
        </r>
      </text>
    </comment>
    <comment ref="H221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(итоги)&gt;
_____
&lt;Материалы (итоги)&gt;</t>
        </r>
      </text>
    </comment>
    <comment ref="I221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(итоги)&gt;
_____
&lt;З/п машинистов (итоги)&gt;</t>
        </r>
      </text>
    </comment>
    <comment ref="J221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K221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в тек.ценах (итоги)&gt;
_____
&lt;Материалы в тек.ценах (итоги)&gt;</t>
        </r>
      </text>
    </comment>
    <comment ref="U221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в тек.ценах (итоги)&gt;
_____
&lt;З/п машинистов в тек.ценах (итоги)&gt;</t>
        </r>
      </text>
    </comment>
    <comment ref="A240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300 атрибут 970 значение&gt; _________________ /&lt;подпись 300 значение&gt;/</t>
        </r>
      </text>
    </comment>
    <comment ref="A24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<sst xmlns="http://schemas.openxmlformats.org/spreadsheetml/2006/main" count="947" uniqueCount="819">
  <si>
    <t>Всего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</si>
  <si>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</si>
  <si>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</si>
  <si>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</si>
  <si>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</si>
  <si>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</si>
  <si>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</si>
  <si>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</si>
  <si>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</si>
  <si>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</si>
  <si>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</si>
  <si>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</si>
  <si>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</si>
  <si>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</si>
  <si>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</si>
  <si>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</si>
  <si>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</si>
  <si>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</si>
  <si>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(локальный сметный расчет)</t>
  </si>
  <si>
    <t>в т.ч. оборудование</t>
  </si>
  <si>
    <t>монтажных работ</t>
  </si>
  <si>
    <t>% НР</t>
  </si>
  <si>
    <t>% СП</t>
  </si>
  <si>
    <t>Стройка:Газоснабжение жилых домов по ул. Таганайская в пос. ст. Шершни Советского района г. Челябинска</t>
  </si>
  <si>
    <t>на Газопровод низкого давления</t>
  </si>
  <si>
    <t>Основание:066.18-Г0-ГСН</t>
  </si>
  <si>
    <t>Составлена в базисных ценах на 01.2000 г. и текущих ценах на 4 квартал 2019.</t>
  </si>
  <si>
    <t>Раздел 1. ЗЕМЛЯНЫЕ РАБОТЫ</t>
  </si>
  <si>
    <t>ТЕР01-02-057-03
Разработка грунта вручную в траншеях глубиной до 2 м без креплений с откосами, группа грунтов: 3
100 м3 грунта</t>
  </si>
  <si>
    <t>0,766
76,6/100</t>
  </si>
  <si>
    <t>ТЕР01-02-057-03
Разработка грунта вручную в траншеях глубиной до 2 м без креплений с откосами, группа грунтов: 3
(Прил.1.12 п.3.185 Разработка и обратная засыпка вручную сильно налипающего на инструменты грунта: 3 группы ОЗП=1,2; ТЗ=1,2)
100 м3 грунта</t>
  </si>
  <si>
    <t>0,354
35,4/100</t>
  </si>
  <si>
    <t>ТЕР01-01-003-15
Разработка грунта в отвал экскаваторами &lt;драглайн&gt; или &lt;обратная лопата&gt; с ковшом вместимостью 0,5 (0,5-0,63) м3, группа грунтов 3
1000 м3 грунта</t>
  </si>
  <si>
    <t>0,4178
(449,2-31,4)/1000</t>
  </si>
  <si>
    <t>4605,55
_____
610,91</t>
  </si>
  <si>
    <t>1924
_____
255</t>
  </si>
  <si>
    <t>11988
_____
3665</t>
  </si>
  <si>
    <t>ТЕР01-02-057-03
Подчистка дна траншеи приямков .Разработка грунта вручную в траншеях глубиной до 2 м без креплений с откосами, группа грунтов 3
100 м3 грунта</t>
  </si>
  <si>
    <t>0,314
31,4/100</t>
  </si>
  <si>
    <t>ТЕР01-01-003-15
Разработка грунта в отвал экскаваторами &lt;драглайн&gt; или &lt;обратная лопата&gt; с ковшом вместимостью 0,5 (0,5-0,63) м3, группа грунтов 3
(Прил.1.12 п.3.46 Разработка вязких грунтов повышенной влажности, сильно налипающих на стенки и зубья ковша одноковшовых экскаваторов (кроме грунтов 5-6 группы) ОЗП=1,1; ЭМ=1,1 к расх.; ЗПМ=1,1; ТЗ=1,1; ТЗМ=1,1)
1000 м3 грунта</t>
  </si>
  <si>
    <t>0,2268
(243,8-17)/1000</t>
  </si>
  <si>
    <t>5066,11
_____
672</t>
  </si>
  <si>
    <t>1149
_____
152</t>
  </si>
  <si>
    <t>7158
_____
2189</t>
  </si>
  <si>
    <t>ТЕР01-02-057-03
Подчистка дна траншеи приямков. Разработка грунта вручную в траншеях глубиной до 2 м без креплений с откосами, группа грунтов 3
(Прил.1.12 п.3.185 Разработка и обратная засыпка вручную сильно налипающего на инструменты грунта: 3 группы ОЗП=1,2; ТЗ=1,2)
100 м3 грунта</t>
  </si>
  <si>
    <t>0,17
17/100</t>
  </si>
  <si>
    <t>Защита подземных коммуникаций в местах пересечения с газопроводом</t>
  </si>
  <si>
    <t>ТЕР22-06-011-01
Подвешивание подземных коммуникаций при пересечении их трассой трубопровода, площадь сечения коробов до 0,1 м2
1 м короба
60,79 = 102,26 - 0,00018 x 9 190,00 - 0,036 x 377,00 - 0,034 x 772,00</t>
  </si>
  <si>
    <t>13,8
_____
10,87</t>
  </si>
  <si>
    <t>36,12
_____
1,92</t>
  </si>
  <si>
    <t>69
_____
54</t>
  </si>
  <si>
    <t>181
_____
10</t>
  </si>
  <si>
    <t>991
_____
481</t>
  </si>
  <si>
    <t>1019
_____
138</t>
  </si>
  <si>
    <t>ТССЦ-101-2103
Трубы хризотилцементные напорные ВТ12, диаметр условного прохода 100 мм
м</t>
  </si>
  <si>
    <t xml:space="preserve">
_____
22,4</t>
  </si>
  <si>
    <t xml:space="preserve">
_____
112</t>
  </si>
  <si>
    <t xml:space="preserve">
_____
1165</t>
  </si>
  <si>
    <t>ТЕР23-01-001-01
Устройство основания под трубопроводы песчаного, Н=0,1 м
10 м3 основания
144,41 = 1 431,41 - 11 x 117,00</t>
  </si>
  <si>
    <t>2,98
29,8/10</t>
  </si>
  <si>
    <t>39,04
_____
4,26</t>
  </si>
  <si>
    <t>116
_____
13</t>
  </si>
  <si>
    <t>563
_____
182</t>
  </si>
  <si>
    <t>ТЕР01-02-061-02
Засыпка песком (на Н= 0.2 м) вручную траншей, пазух котлованов и ям, песчаный грунт группа грунтов 2
100 м3 грунта</t>
  </si>
  <si>
    <t>0,975
97,5/100</t>
  </si>
  <si>
    <t>ТССЦ-408-0122
Песок природный для строительных работ средний
м3</t>
  </si>
  <si>
    <t>140,03
(29,8+97,5)*1,1</t>
  </si>
  <si>
    <t xml:space="preserve">
_____
117</t>
  </si>
  <si>
    <t xml:space="preserve">
_____
16384</t>
  </si>
  <si>
    <t xml:space="preserve">
_____
48831</t>
  </si>
  <si>
    <t>ТЕР01-02-061-02
Засыпка песком вручную траншей, пазух котлованов и ям, группа грунтов: 2, пересекаемых подземных коммуникаций, газопровода на выходах из земли, от переходов ПЭ сталь с послойным трамбованием
100 м3 грунта</t>
  </si>
  <si>
    <t>0,222
22,2/100</t>
  </si>
  <si>
    <t>24,42
22,2*1,1</t>
  </si>
  <si>
    <t xml:space="preserve">
_____
2857</t>
  </si>
  <si>
    <t xml:space="preserve">
_____
8516</t>
  </si>
  <si>
    <t>ТЕР01-01-033-03
Засыпка траншей и котлованов с перемещением грунта до 5 м бульдозерами мощностью 59 кВт (80 л.с.), группа грунтов 3-местным грунтом
1000 м3 грунта</t>
  </si>
  <si>
    <t>0,6234
623,4/1000</t>
  </si>
  <si>
    <t>739,81
_____
145,25</t>
  </si>
  <si>
    <t>461
_____
91</t>
  </si>
  <si>
    <t>4140
_____
1300</t>
  </si>
  <si>
    <t>ТЕР01-02-005-02
Уплотнение грунта пневматическими трамбовками, группа грунтов 3-4
100 м3 уплотненного грунта</t>
  </si>
  <si>
    <t>6,234
623,4/100</t>
  </si>
  <si>
    <t>238,66
_____
44,14</t>
  </si>
  <si>
    <t>1488
_____
275</t>
  </si>
  <si>
    <t>10567
_____
3952</t>
  </si>
  <si>
    <t>ТЕР01-01-033-03
Засыпка траншей и котлованов с перемещением грунта до 5 м бульдозерами мощностью: 59 кВт (80 л.с.), группа грунтов 3-дресвой
1000 м3 грунта</t>
  </si>
  <si>
    <t>0,0299
29,9/1000</t>
  </si>
  <si>
    <t>22
_____
4</t>
  </si>
  <si>
    <t>199
_____
62</t>
  </si>
  <si>
    <t>ТЕР01-02-005-02
Уплотнение грунта пневматическими трамбовками, группа грунтов: 3-4
100 м3 уплотненного грунта</t>
  </si>
  <si>
    <t>0,299
29,9/100</t>
  </si>
  <si>
    <t>72
_____
13</t>
  </si>
  <si>
    <t>507
_____
190</t>
  </si>
  <si>
    <t>ТССЦ-408-0200
Смесь песчано-гравийная природная
м3</t>
  </si>
  <si>
    <t>32,89
29,9*1.1</t>
  </si>
  <si>
    <t xml:space="preserve">
_____
116</t>
  </si>
  <si>
    <t xml:space="preserve">
_____
3815</t>
  </si>
  <si>
    <t xml:space="preserve">
_____
12243</t>
  </si>
  <si>
    <t>ТЕР01-02-061-02
Наполнение песком балластирующих мешков. Засыпка вручную траншей, пазух котлованов и ям, песчаный грунт группа грунтов 2 ,
100 м3 грунта</t>
  </si>
  <si>
    <t>0,022
2,2/100</t>
  </si>
  <si>
    <t>2,42
2,2*1.1</t>
  </si>
  <si>
    <t xml:space="preserve">
_____
283</t>
  </si>
  <si>
    <t xml:space="preserve">
_____
844</t>
  </si>
  <si>
    <t>Прайс ПСК " ГЕОДОР"
Мешки для балластировки трубопровода, МБ-1 .  цена 151,38/6,33*1,05=25,11 руб.
шт</t>
  </si>
  <si>
    <t>115
45+26+44</t>
  </si>
  <si>
    <t xml:space="preserve">
_____
25,11</t>
  </si>
  <si>
    <t xml:space="preserve">
_____
2888</t>
  </si>
  <si>
    <t xml:space="preserve">
_____
18712</t>
  </si>
  <si>
    <t>ТЕР23-01-001-01
Укладка балластирующих мешков- контейнеров на трубопровод.(Применительно) Устройство основания под трубопроводы песчаного
10 м3 основания
144,41 = 1 431,41 - 11 x 117,00</t>
  </si>
  <si>
    <t>0,22
2,2/10</t>
  </si>
  <si>
    <t>9
_____
1</t>
  </si>
  <si>
    <t>42
_____
13</t>
  </si>
  <si>
    <t>ТССЦпг-01-01-01-039
Погрузочные работы при автомобильных перевозках: грунта растительного слоя (земля, перегной)
1 т груза</t>
  </si>
  <si>
    <t>354,12
181,6*1,95</t>
  </si>
  <si>
    <t>ТЕР01-01-016-02
Работа на отвале, группа грунтов 2-3
1000 м3 грунта</t>
  </si>
  <si>
    <t>0,1816
181,6/1000</t>
  </si>
  <si>
    <t>35,99
_____
4,88</t>
  </si>
  <si>
    <t>357,63
_____
64,83</t>
  </si>
  <si>
    <t>65
_____
12</t>
  </si>
  <si>
    <t>94
_____
4</t>
  </si>
  <si>
    <t>542
_____
169</t>
  </si>
  <si>
    <t>ТССЦпг-03-21-01-008
Перевозка грузов автомобилями-самосвалами грузоподъемностью 10 т, работающих вне карьера, на расстояние: до 8 км I класс груза
1 т груза</t>
  </si>
  <si>
    <t>Раздел 2. ПРОКЛАДКА ПЭ УЧАСТКОВ ГАЗОПРОВОДА НИЗКОГО ДАВЛЕНИЯ</t>
  </si>
  <si>
    <t>Прокладка ПЭ участка газопровода  Ф 100х10.0 мм  - 157 м</t>
  </si>
  <si>
    <t>ТЕР24-02-031-02
Укладка газопроводов из полиэтиленовых труб в траншею со стационарно установленного барабана, диаметр газопровода: 110 мм
100 м укладки</t>
  </si>
  <si>
    <t>1,57
157/100</t>
  </si>
  <si>
    <t>80,76
_____
20,75</t>
  </si>
  <si>
    <t>127
_____
32</t>
  </si>
  <si>
    <t>1821
_____
92</t>
  </si>
  <si>
    <t>Прайс ООО "Иммид"
Труба ПЭ 100 ГАЗ SDR 11 - 110х10,0 мм (ГОСТ Р 58121.2-2018), цена: 847,8/1,2/6,48*1,05=114,48 руб.
м</t>
  </si>
  <si>
    <t xml:space="preserve">
_____
114,48</t>
  </si>
  <si>
    <t xml:space="preserve">
_____
17973</t>
  </si>
  <si>
    <t xml:space="preserve">
_____
116467</t>
  </si>
  <si>
    <t>Установка  ПЭ фасонных частей Ф 110х10 мм</t>
  </si>
  <si>
    <t>ТЕР24-02-005-03
Установка  отвода Ф 110 - 2 шт, перехода Ф 110х63 - 1 шт, перехода Ф 110х90 - 1 шт, на газопроводе из полиэтиленовых труб в горизонтальной плоскости, диаметр отвода 110 мм
1 шт.</t>
  </si>
  <si>
    <t>4
2+1+1</t>
  </si>
  <si>
    <t>26,64
_____
261,27</t>
  </si>
  <si>
    <t>107
_____
1045</t>
  </si>
  <si>
    <t>1530
_____
2625</t>
  </si>
  <si>
    <t>ТССЦ-507-0833
Отвод 90° полиэтиленовый с удлиненным хвостовиком, диаметр 110 мм (ТУ2248-001-18425183-01)
шт.</t>
  </si>
  <si>
    <t xml:space="preserve">
_____
201,21</t>
  </si>
  <si>
    <t xml:space="preserve">
_____
402</t>
  </si>
  <si>
    <t xml:space="preserve">
_____
923</t>
  </si>
  <si>
    <t>ТССЦ-507-0782
Переход полиэтиленовый с удлиненным хвостовиком SDR 11, 110х63 (ТУ2248-001-18425183-01)
шт.</t>
  </si>
  <si>
    <t xml:space="preserve">
_____
101,47</t>
  </si>
  <si>
    <t xml:space="preserve">
_____
101</t>
  </si>
  <si>
    <t xml:space="preserve">
_____
201</t>
  </si>
  <si>
    <t>Прайс  "Полипастик Урал "
Переход удлиненный  ПЭ 100 ГАЗ SDR 11 110х90,  цена: 371/6,48*1,05=60,12 руб.
шт.</t>
  </si>
  <si>
    <t xml:space="preserve">
_____
60,12</t>
  </si>
  <si>
    <t xml:space="preserve">
_____
60</t>
  </si>
  <si>
    <t xml:space="preserve">
_____
390</t>
  </si>
  <si>
    <t>ТЕР24-02-005-03
Установка  перехода ПЭ/ст ф 110/ст.108 мм - на газопроводе из полиэтиленовых труб в горизонтальной плоскости, диаметр отвода 110 мм
1 шт.</t>
  </si>
  <si>
    <t>80
_____
784</t>
  </si>
  <si>
    <t>1148
_____
1968</t>
  </si>
  <si>
    <t>ТССЦ-507-0779
Переход «полиэтилен-сталь 110х108»
шт.</t>
  </si>
  <si>
    <t xml:space="preserve">
_____
700</t>
  </si>
  <si>
    <t xml:space="preserve">
_____
2100</t>
  </si>
  <si>
    <t xml:space="preserve">
_____
2641</t>
  </si>
  <si>
    <t>ТЕР24-02-002-03
Сварка полиэтиленовых труб при помощи соединительных деталей с закладными нагревателями, диаметр труб: 110 мм
1 соединение</t>
  </si>
  <si>
    <t>27,76
_____
257,32</t>
  </si>
  <si>
    <t>250
_____
2315</t>
  </si>
  <si>
    <t>3588
_____
5735</t>
  </si>
  <si>
    <t>ТЕР24-02-004-02
Механическая резка полиэтиленовых труб , диаметр труб: 110 мм
1 конец</t>
  </si>
  <si>
    <t>ТЕР24-02-006-03
Установка тройника на газопроводе из полиэтиленовых труб в горизонтальной плоскости, диаметр газопровода: 110 мм
1 тройник</t>
  </si>
  <si>
    <t>27
_____
261</t>
  </si>
  <si>
    <t>383
_____
655</t>
  </si>
  <si>
    <t>ТССЦ-507-0884
Тройник полиэтиленовый с удлиненным хвостовиком равнопроходной, SDR 11, диаметр 110 мм (ТУ2248-001-18425183-01)
шт.</t>
  </si>
  <si>
    <t xml:space="preserve">
_____
256,76</t>
  </si>
  <si>
    <t xml:space="preserve">
_____
257</t>
  </si>
  <si>
    <t xml:space="preserve">
_____
685</t>
  </si>
  <si>
    <t>53
_____
523</t>
  </si>
  <si>
    <t>765
_____
1313</t>
  </si>
  <si>
    <t>Прайс "Полипастик Урал "
Тройник неравнопроходный  ПЭ 100 ГАЗ 110х90 SDR 11, цена: 5078/6,48*1,05=822,82 руб.
шт</t>
  </si>
  <si>
    <t xml:space="preserve">
_____
822,82</t>
  </si>
  <si>
    <t xml:space="preserve">
_____
1646</t>
  </si>
  <si>
    <t xml:space="preserve">
_____
10664</t>
  </si>
  <si>
    <t>133
_____
1306</t>
  </si>
  <si>
    <t>1913
_____
3281</t>
  </si>
  <si>
    <t>ТССЦ-507-0887
Тройник полиэтиленовый с удлиненным хвостовиком неравнопроходной, SDR 11, 110х63 (ТУ2248-001-18425183-01)
шт.</t>
  </si>
  <si>
    <t xml:space="preserve">
_____
197,8</t>
  </si>
  <si>
    <t xml:space="preserve">
_____
989</t>
  </si>
  <si>
    <t xml:space="preserve">
_____
3463</t>
  </si>
  <si>
    <t>Прокладка ПЭ участка газопровода  Ф 90х8.2 мм  - 158 м</t>
  </si>
  <si>
    <t>ТЕР24-02-031-02
Укладка газопроводов из полиэтиленовых труб в траншею со стационарно установленного барабана, диаметр газопровода 90х8.2 мм
100 м укладки</t>
  </si>
  <si>
    <t>1,58
158/100</t>
  </si>
  <si>
    <t>128
_____
33</t>
  </si>
  <si>
    <t>1833
_____
92</t>
  </si>
  <si>
    <t>Прайс ООО "Иммид"
Труба ПЭ 100 ГАЗ SDR 11 - 90х8,2 мм (ГОСТ Р 58121.2-2018), цена: 572,4/6,48*1,05=92,75 руб.
м</t>
  </si>
  <si>
    <t xml:space="preserve">
_____
92,75</t>
  </si>
  <si>
    <t xml:space="preserve">
_____
20962</t>
  </si>
  <si>
    <t xml:space="preserve">
_____
135831</t>
  </si>
  <si>
    <t>Прокладка ПЭ газопровода  ПЭ 90х8,2 мм   методом ННБ (68 м )</t>
  </si>
  <si>
    <t>ТЕР04-01-074-01
Монтаж машины горизонтального бурения прессово-шнекового типа РВА
1 машина</t>
  </si>
  <si>
    <t>1258,5
_____
84,92</t>
  </si>
  <si>
    <t>1259
_____
85</t>
  </si>
  <si>
    <t>7443
_____
1219</t>
  </si>
  <si>
    <t>ТЕР04-01-075-01
Демонтаж машины горизонтального бурения прессово-шнекового типа РВА
1 машина</t>
  </si>
  <si>
    <t>747,56
_____
42,13</t>
  </si>
  <si>
    <t>748
_____
42</t>
  </si>
  <si>
    <t>4437
_____
605</t>
  </si>
  <si>
    <t>ТЕР04-01-076-01
Бурение пилотной скважины машиной горизонтального бурения прессово-шнековой с усилием продавливания 203 ТС (2000кН) фирмы SHMIDT, KRANZ-GRUPPE
100 м бурения скважины</t>
  </si>
  <si>
    <t>0,68
68/100</t>
  </si>
  <si>
    <t>130,51
_____
4,76</t>
  </si>
  <si>
    <t>9351,3
_____
178,38</t>
  </si>
  <si>
    <t>89
_____
3</t>
  </si>
  <si>
    <t>6359
_____
121</t>
  </si>
  <si>
    <t>1274
_____
24</t>
  </si>
  <si>
    <t>15523
_____
1742</t>
  </si>
  <si>
    <t>ТЕР04-01-077-09
Бурение с предварительным расширением скважины длиной 50 м машиной горизонтального бурения прессово-шнековой с усилием продавливания 203 ТС (2000кН) фирмы SHMIDT, KRANZ-GRUPPE трехступенчатым методом с одновременным продавливанием отрезков (длиной по 4 м), сваренных между собой стальных трубопроводов диаметром: 325 мм Применен поправочный коэффициент на Ф 90 мм.
(Коэффициент на диаметр 90 мм  (90/325=0,2769) ОЗП=0,2769; ЭМ=0,2769 к расх.; ЗПМ=0,2769; МАТ=0,2769 к расх.; ТЗ=0,2769; ТЗМ=0,2769)
100 м бурения скважины
39 840,44 = 41 293,10 - 22,9 x 34,63 - 8,5 x 1,29 - 5,62 x 6,20 - 0,0368 x 11 520,00 - 1,88 x 101,00</t>
  </si>
  <si>
    <t>294,84
_____
10,71</t>
  </si>
  <si>
    <t>10726,26
_____
321,99</t>
  </si>
  <si>
    <t>200
_____
8</t>
  </si>
  <si>
    <t>7294
_____
219</t>
  </si>
  <si>
    <t>2879
_____
54</t>
  </si>
  <si>
    <t>19026
_____
3145</t>
  </si>
  <si>
    <t>ТССЦ-109-0012
Глина бентонитовая марки ПБМГ
т</t>
  </si>
  <si>
    <t>0,7752
11,4*68/1000</t>
  </si>
  <si>
    <t xml:space="preserve">
_____
1180</t>
  </si>
  <si>
    <t xml:space="preserve">
_____
915</t>
  </si>
  <si>
    <t xml:space="preserve">
_____
10135</t>
  </si>
  <si>
    <t>ТССЦ-110-0245
Полимер для стабилизации буровых скважин «ФИЛЬТР ЧЕК»
т</t>
  </si>
  <si>
    <t>0,136
2*68/1000</t>
  </si>
  <si>
    <t xml:space="preserve">
_____
39779,38</t>
  </si>
  <si>
    <t xml:space="preserve">
_____
5410</t>
  </si>
  <si>
    <t xml:space="preserve">
_____
24840</t>
  </si>
  <si>
    <t>Установка  ПЭ фасонных частей ф 90х8.2  мм</t>
  </si>
  <si>
    <t>ТЕР24-02-006-03
Установка тройника на газопроводе из полиэтиленовых труб в горизонтальной плоскости, диаметр газопровода: 90 мм (Применительно)
1 тройник
64,02 = 315,02 - 1 x 251,00</t>
  </si>
  <si>
    <t>26,64
_____
10,27</t>
  </si>
  <si>
    <t>186
_____
72</t>
  </si>
  <si>
    <t>2678
_____
346</t>
  </si>
  <si>
    <t>Прайс "Полипастик Урал "
Тройник неравнопроходный  ПЭ 100 ГАЗ 90х63 SDR 11, цена: 2798/6,48*1,05=453,38 руб.
шт</t>
  </si>
  <si>
    <t xml:space="preserve">
_____
453,38</t>
  </si>
  <si>
    <t xml:space="preserve">
_____
3174</t>
  </si>
  <si>
    <t xml:space="preserve">
_____
20565</t>
  </si>
  <si>
    <t>ТЕР24-02-005-03
Установка отводов Ф90 - 3 шт., переходов - 2 шт., перехода на газопроводе  ПЭ/ст. - 1 шт.,  на газопроводе из полиэтиленовых труб в горизонтальной плоскости, диаметр перехода: 90 мм
шт.
64,02 = 315,02 - 1 x 251,00</t>
  </si>
  <si>
    <t>6
3+2+1</t>
  </si>
  <si>
    <t>160
_____
61</t>
  </si>
  <si>
    <t>2296
_____
296</t>
  </si>
  <si>
    <t>ТЕР24-02-002-03
Сварка полиэтиленовых труб при помощи соединительных деталей с закладными нагревателями, диаметр труб: 90 мм
1 соединение
62,82 = 313,82 - 1 x 251,00</t>
  </si>
  <si>
    <t>27,76
_____
6,32</t>
  </si>
  <si>
    <t>305
_____
70</t>
  </si>
  <si>
    <t>4386
_____
334</t>
  </si>
  <si>
    <t>Прайс  "Полипастик Урал "
Отвод полиэтиленовый  удлиненный ПЭ 100  ГАЗ 90 SDR 11,    цена: 339/6,48*1,05=54,93 руб.
шт.</t>
  </si>
  <si>
    <t xml:space="preserve">
_____
54,93</t>
  </si>
  <si>
    <t xml:space="preserve">
_____
165</t>
  </si>
  <si>
    <t xml:space="preserve">
_____
1068</t>
  </si>
  <si>
    <t>Прайс  "Полипастик Урал "
Переход удлиненный  ПЭ 100 ГАЗ SDR 11 90х63,  цена: 196/6,48*1,05=31,76 руб.
шт.</t>
  </si>
  <si>
    <t xml:space="preserve">
_____
31,76</t>
  </si>
  <si>
    <t xml:space="preserve">
_____
64</t>
  </si>
  <si>
    <t xml:space="preserve">
_____
412</t>
  </si>
  <si>
    <t>Прайс  "Полипастик Урал "
Переход &lt;полиэтилен-сталь 90х89. ПЭ 100 ГАЗ SDR 11- 90/ст.89,   цена: 1016/6,48*1,05=164,63 руб.
шт.</t>
  </si>
  <si>
    <t xml:space="preserve">
_____
164,63</t>
  </si>
  <si>
    <t xml:space="preserve">
_____
1067</t>
  </si>
  <si>
    <t>Прайс  "Полипастик Урал "
Муфта электросварная ПЭ 100 ГАЗ 90 SDR 11 .  цена: 715/6,48*1,05=115,86 руб.
шт.</t>
  </si>
  <si>
    <t xml:space="preserve">
_____
115,86</t>
  </si>
  <si>
    <t xml:space="preserve">
_____
2781</t>
  </si>
  <si>
    <t xml:space="preserve">
_____
18018</t>
  </si>
  <si>
    <t>ТЕР24-02-004-02
Механическая резка полиэтиленовых труб, диаметр труб 90 мм
1 конец</t>
  </si>
  <si>
    <t>Прокладка ПЭ участка газопровода  Ф 63х5,8 мм</t>
  </si>
  <si>
    <t>ТЕР24-02-031-01
Укладка газопроводов из полиэтиленовых труб в траншею со стационарно установленного барабана, диаметр газопровода: 63 мм
100 м укладки</t>
  </si>
  <si>
    <t>2,88
288/100</t>
  </si>
  <si>
    <t>76,72
_____
5,27</t>
  </si>
  <si>
    <t>221
_____
15</t>
  </si>
  <si>
    <t>3174
_____
39</t>
  </si>
  <si>
    <t>Прайс ООО "Иммид"
Труба ПЭ 100 ГАЗ SDR 11 - 63х5,8 мм (ГОСТ Р 58121.2-2018), цена: 283,5/1,2/6,48*1,05=38,28 руб.
м</t>
  </si>
  <si>
    <t xml:space="preserve">
_____
38,28</t>
  </si>
  <si>
    <t xml:space="preserve">
_____
8728</t>
  </si>
  <si>
    <t xml:space="preserve">
_____
56555</t>
  </si>
  <si>
    <t>Установка ПЭ фасонных частей Ф 63х5,8 мм</t>
  </si>
  <si>
    <t>ТЕР24-02-005-02
Установка отвода Ф 63 -10  шт, перехода на газопроводе  ПЭ/ст. - 18 шт.,  на газопроводе из полиэтиленовых труб в горизонтальной плоскости, диаметр отвода: 63 мм
1 шт</t>
  </si>
  <si>
    <t>28
10+18</t>
  </si>
  <si>
    <t>16,54
_____
180,9</t>
  </si>
  <si>
    <t>463
_____
5065</t>
  </si>
  <si>
    <t>6653
_____
10186</t>
  </si>
  <si>
    <t>ТССЦ-507-0832
Отвод 90° полиэтиленовый с удлиненным хвостовиком, диаметр 63 мм (ТУ2248-001-18425183-01)
шт.</t>
  </si>
  <si>
    <t xml:space="preserve">
_____
90,12</t>
  </si>
  <si>
    <t xml:space="preserve">
_____
901</t>
  </si>
  <si>
    <t xml:space="preserve">
_____
1372</t>
  </si>
  <si>
    <t>ТССЦ-507-0778
Переход «полиэтилен-сталь 63х57»
шт.</t>
  </si>
  <si>
    <t xml:space="preserve">
_____
385</t>
  </si>
  <si>
    <t xml:space="preserve">
_____
6930</t>
  </si>
  <si>
    <t xml:space="preserve">
_____
5199</t>
  </si>
  <si>
    <t>ТЕР24-02-004-01
Механическая резка полиэтиленовых труб , диаметр труб: до 63 мм
1 конец</t>
  </si>
  <si>
    <t>ТЕР24-02-002-02
Сварка полиэтиленовых труб при помощи соединительных деталей с закладными нагревателями, диаметр труб: 63 мм
1 соединение</t>
  </si>
  <si>
    <t>17,67
_____
178,53</t>
  </si>
  <si>
    <t>512
_____
5178</t>
  </si>
  <si>
    <t>7358
_____
10220</t>
  </si>
  <si>
    <t>ТЕР24-02-006-02
Установка тройника на газопроводе из полиэтиленовых труб в горизонтальной плоскости, диаметр газопровода: 63 мм
1 тройник</t>
  </si>
  <si>
    <t>50
_____
543</t>
  </si>
  <si>
    <t>713
_____
1091</t>
  </si>
  <si>
    <t>ТССЦ-507-0883
Тройник полиэтиленовый с удлиненным хвостовиком равнопроходной, SDR 11, диаметр 63 мм (ТУ2248-001-18425183-01)
шт.</t>
  </si>
  <si>
    <t xml:space="preserve">
_____
82,76</t>
  </si>
  <si>
    <t xml:space="preserve">
_____
248</t>
  </si>
  <si>
    <t xml:space="preserve">
_____
600</t>
  </si>
  <si>
    <t>ТЕРм10-06-048-05
Укладка сигнальной ленты "ГАЗ" (применительно-п. 1.10.98т.ч к ТЕРм 10 ) .
(ОЗП=0,3; ЭМ=0,3 к расх.; ЗПМ=0,3; МАТ=0,3 к расх.; ТЗ=0,3; ТЗМ=0,3)
1 км кабеля
1 661,52 = 1 667,37 - 5,85 x 1,00</t>
  </si>
  <si>
    <t>0,611
611/1000</t>
  </si>
  <si>
    <t>410,69
_____
41,06</t>
  </si>
  <si>
    <t>251
_____
25</t>
  </si>
  <si>
    <t>1403
_____
360</t>
  </si>
  <si>
    <t>ТССЦ-507-3538
Лента сигнальная "Газ" ЛСГ 200
м</t>
  </si>
  <si>
    <t xml:space="preserve">
_____
0,3</t>
  </si>
  <si>
    <t xml:space="preserve">
_____
183</t>
  </si>
  <si>
    <t xml:space="preserve">
_____
764</t>
  </si>
  <si>
    <t>Установка опозновательных  столбов  и табличек- указателей</t>
  </si>
  <si>
    <t>ТЕР27-09-004-01
Установка столбиков сигнальных: железобетонных
100 шт.</t>
  </si>
  <si>
    <t>0,05
5/100</t>
  </si>
  <si>
    <t>759,42
_____
1010,46</t>
  </si>
  <si>
    <t>3046,09
_____
349,22</t>
  </si>
  <si>
    <t>38
_____
51</t>
  </si>
  <si>
    <t>152
_____
17</t>
  </si>
  <si>
    <t>545
_____
182</t>
  </si>
  <si>
    <t>976
_____
251</t>
  </si>
  <si>
    <t>ТССЦ-401-0023
Бетон тяжелый, крупность заполнителя более 40 мм, класс В7,5 (М 100)
м3</t>
  </si>
  <si>
    <t>0,35
0.07*5</t>
  </si>
  <si>
    <t xml:space="preserve">
_____
538</t>
  </si>
  <si>
    <t xml:space="preserve">
_____
188</t>
  </si>
  <si>
    <t xml:space="preserve">
_____
952</t>
  </si>
  <si>
    <t>ТССЦ-403-1220
Столбы оград 2С 24в /бетон В15 (М200), объем 0,05 м3, расход ар-ры 8,2 кг/ (серия 3.017-3)
шт.</t>
  </si>
  <si>
    <t xml:space="preserve">
_____
169,39</t>
  </si>
  <si>
    <t xml:space="preserve">
_____
847</t>
  </si>
  <si>
    <t xml:space="preserve">
_____
5498</t>
  </si>
  <si>
    <t>ТЕР27-09-012-01
Установка табличек
100 знаков</t>
  </si>
  <si>
    <t>0,24
(19+5)/100</t>
  </si>
  <si>
    <t>743,82
_____
489,12</t>
  </si>
  <si>
    <t>179
_____
117</t>
  </si>
  <si>
    <t>2565
_____
853</t>
  </si>
  <si>
    <t>ТССЦ-101-4306
Знаки дорожные на оцинкованной подоснове со световозвращающей пленкой информационные, размером 200х300 мм, тип 6.13, двухсторонние
шт.</t>
  </si>
  <si>
    <t>24
19+5</t>
  </si>
  <si>
    <t xml:space="preserve">
_____
99,9</t>
  </si>
  <si>
    <t xml:space="preserve">
_____
2398</t>
  </si>
  <si>
    <t xml:space="preserve">
_____
7645</t>
  </si>
  <si>
    <t>Раздел 3. ПРОКЛАДКА СТАЛЬНЫХ   УЧАСТКОВ  ГАЗОПРОВОДА  НИЗКОГО ДАВЛЕНИЯ</t>
  </si>
  <si>
    <t>Прокладка  газопровода   Ф108х4.0 мм</t>
  </si>
  <si>
    <t>ТЕР01-02-031-04
Бурение ям глубиной до 2 м бурильно-крановыми машинами: на автомобиле, группа грунтов 2
100 ям</t>
  </si>
  <si>
    <t>0,1
10/100</t>
  </si>
  <si>
    <t>2276,31
_____
232,59</t>
  </si>
  <si>
    <t>228
_____
23</t>
  </si>
  <si>
    <t>1583
_____
334</t>
  </si>
  <si>
    <t>ТЕР06-01-001-13
Устройство фундаментов-столбов: бетонных
100 м3 бетона, бутобетона и железобетона в деле</t>
  </si>
  <si>
    <t>0,01
1/100</t>
  </si>
  <si>
    <t>6449,24
_____
6374,53</t>
  </si>
  <si>
    <t>1934,99
_____
302,95</t>
  </si>
  <si>
    <t>64
_____
65</t>
  </si>
  <si>
    <t>19
_____
3</t>
  </si>
  <si>
    <t>927
_____
380</t>
  </si>
  <si>
    <t>114
_____
44</t>
  </si>
  <si>
    <t>ТССЦ-401-0025
Бетон тяжелый, крупность заполнителя более 40 мм, класс В12,5 (М150)
м3</t>
  </si>
  <si>
    <t xml:space="preserve">
_____
578</t>
  </si>
  <si>
    <t xml:space="preserve">
_____
590</t>
  </si>
  <si>
    <t xml:space="preserve">
_____
3007</t>
  </si>
  <si>
    <t>ТЕР09-03-012-12
Монтаж опор
1 т конструкций</t>
  </si>
  <si>
    <t>0,19747
(6,48+5*14,53+24,24+25,5+2*34,3)/1000</t>
  </si>
  <si>
    <t>74,73
_____
175,4</t>
  </si>
  <si>
    <t>299,82
_____
36,18</t>
  </si>
  <si>
    <t>15
_____
35</t>
  </si>
  <si>
    <t>59
_____
7</t>
  </si>
  <si>
    <t>212
_____
204</t>
  </si>
  <si>
    <t>374
_____
103</t>
  </si>
  <si>
    <t>ТССЦ-201-0813
Опоры стальные
т</t>
  </si>
  <si>
    <t xml:space="preserve">
_____
12870</t>
  </si>
  <si>
    <t xml:space="preserve">
_____
2542</t>
  </si>
  <si>
    <t xml:space="preserve">
_____
13752</t>
  </si>
  <si>
    <t>ТЕР13-03-002-04
Огрунтовка металлических поверхностей опор, грунтовкой ГФ-021
(ОЗП=2; ЭМ=2 к расх.; ЗПМ=2; МАТ=2 к расх.; ТЗ=2; ТЗМ=2)
100 м2 окрашиваемой поверхности</t>
  </si>
  <si>
    <t>0,05166
(0,24*0,9+0,24*2,2*5+0,28*2,3+0,28*2,45+0,28*3,5)/100</t>
  </si>
  <si>
    <t>142,94
_____
500,72</t>
  </si>
  <si>
    <t>20,3
_____
0,24</t>
  </si>
  <si>
    <t>7
_____
26</t>
  </si>
  <si>
    <t>106
_____
82</t>
  </si>
  <si>
    <t>ТЕР13-03-004-26
Окраска металлических огрунтованных поверхностей опор эмалью ПФ-115
(ОЗП=2; ЭМ=2 к расх.; ЗПМ=2; МАТ=2 к расх.; ТЗ=2; ТЗМ=2)
100 м2 окрашиваемой поверхности</t>
  </si>
  <si>
    <t>87,86
_____
776,96</t>
  </si>
  <si>
    <t>13,6
_____
0,24</t>
  </si>
  <si>
    <t>5
_____
39</t>
  </si>
  <si>
    <t>65
_____
128</t>
  </si>
  <si>
    <t>ТЕР24-02-041-04
Надземная прокладка стальных газопроводов на металлических опорах, условный диаметр газопровода: 100 мм
100 м газопровода</t>
  </si>
  <si>
    <t>0,67
67/100</t>
  </si>
  <si>
    <t>336,3
_____
377,02</t>
  </si>
  <si>
    <t>2172,13
_____
274,64</t>
  </si>
  <si>
    <t>225
_____
253</t>
  </si>
  <si>
    <t>1455
_____
184</t>
  </si>
  <si>
    <t>3235
_____
898</t>
  </si>
  <si>
    <t>8468
_____
2642</t>
  </si>
  <si>
    <t>ТССЦ-103-0161
Трубы стальные электросварные прямошовные со снятой фаской из стали марок БСт2кп-БСт4кп и БСт2пс-БСт4пс наружный диаметр 108 мм, толщина стенки 4 мм
м</t>
  </si>
  <si>
    <t>67,67
67*1,01</t>
  </si>
  <si>
    <t xml:space="preserve">
_____
67,3</t>
  </si>
  <si>
    <t xml:space="preserve">
_____
4554</t>
  </si>
  <si>
    <t xml:space="preserve">
_____
28911</t>
  </si>
  <si>
    <t>ТЕР13-03-002-04
Огрунтовка металлических поверхностей газопровода Ф 108 мм , грунтовкой ГФ-021
100 м2 окрашиваемой поверхности</t>
  </si>
  <si>
    <t>0,2278
(0,34*67) / 100</t>
  </si>
  <si>
    <t>71,47
_____
250,36</t>
  </si>
  <si>
    <t>10,15
_____
0,12</t>
  </si>
  <si>
    <t>16
_____
58</t>
  </si>
  <si>
    <t>234
_____
182</t>
  </si>
  <si>
    <t>ТЕР13-03-004-26
Окраска металлических огрунтованных поверхностей: эмалью ПФ-115
100 м2 окрашиваемой поверхности</t>
  </si>
  <si>
    <t>43,93
_____
388,48</t>
  </si>
  <si>
    <t>6,8
_____
0,12</t>
  </si>
  <si>
    <t>10
_____
88</t>
  </si>
  <si>
    <t>144
_____
282</t>
  </si>
  <si>
    <t>ТЕР24-02-030-03
Укладка в траншею изолированных стальных газопроводов условным диаметром: до 100 мм
100 м трубопровода
1 657,81 = 12 035,56 - 101 x 102,75</t>
  </si>
  <si>
    <t>0,075
7,5/100</t>
  </si>
  <si>
    <t>330,42
_____
14,98</t>
  </si>
  <si>
    <t>1312,41
_____
139,29</t>
  </si>
  <si>
    <t>25
_____
1</t>
  </si>
  <si>
    <t>98
_____
10</t>
  </si>
  <si>
    <t>356
_____
9</t>
  </si>
  <si>
    <t>563
_____
150</t>
  </si>
  <si>
    <t>ТССЦ-103-0161
Трубы стальные электросварные прямошовные со снятой фаской из стали марок БСт2кп-БСт4кп и БСт2пс-БСт4пс наружный диаметр 108 мм, толщина стенки 4 мм
(МАТ=1,02 к расх.)
м</t>
  </si>
  <si>
    <t>7,575
7,5*1,01</t>
  </si>
  <si>
    <t xml:space="preserve">
_____
68,65</t>
  </si>
  <si>
    <t xml:space="preserve">
_____
520</t>
  </si>
  <si>
    <t xml:space="preserve">
_____
3301</t>
  </si>
  <si>
    <t>ТЕР24-02-021-01
Изоляция комбинированным мастично-ленточным материалом типа ленты &lt;Лиам&gt; газопроводов диаметром 100 мм
1 м2</t>
  </si>
  <si>
    <t>2,55
0,34*7,5</t>
  </si>
  <si>
    <t>23,4
_____
180,68</t>
  </si>
  <si>
    <t>88,16
_____
14,3</t>
  </si>
  <si>
    <t>60
_____
460</t>
  </si>
  <si>
    <t>225
_____
36</t>
  </si>
  <si>
    <t>857
_____
1539</t>
  </si>
  <si>
    <t>1274
_____
524</t>
  </si>
  <si>
    <t>ТЕР22-03-014-03
Приварка фланцев к стальным трубопроводам диаметром: 100 мм
1 фланец
56,93 = 140,13 - 1 x 83,20</t>
  </si>
  <si>
    <t>9,81
_____
3,34</t>
  </si>
  <si>
    <t>43,78
_____
6,37</t>
  </si>
  <si>
    <t>59
_____
20</t>
  </si>
  <si>
    <t>263
_____
38</t>
  </si>
  <si>
    <t>846
_____
147</t>
  </si>
  <si>
    <t>1694
_____
549</t>
  </si>
  <si>
    <t>ТССЦ-507-2836
Соединения изолирующие фланцевые на условное давление 0,6 мПа для труб диаметром до 100 мм
компл.</t>
  </si>
  <si>
    <t xml:space="preserve">
_____
359,27</t>
  </si>
  <si>
    <t xml:space="preserve">
_____
1078</t>
  </si>
  <si>
    <t xml:space="preserve">
_____
8417</t>
  </si>
  <si>
    <t>Устройство футляра Ф159х4.5мм   на выходе газопровода Ф108  мм из земли, - 3 шт.</t>
  </si>
  <si>
    <t>ТЕР22-01-011-05
Укладка стальных  труб  диаметром: 150 мм
1 км трубопровода
10 926,96 = 15 673,83 - 3,5 x 3,24 - 20 x 9,04 - 40 x 112,26 - 1,74 x 36,97</t>
  </si>
  <si>
    <t>0,0018
0,6*3/1000</t>
  </si>
  <si>
    <t>6126,12
_____
2431,96</t>
  </si>
  <si>
    <t>2368,88
_____
475,41</t>
  </si>
  <si>
    <t>11
_____
5</t>
  </si>
  <si>
    <t>4
_____
1</t>
  </si>
  <si>
    <t>158
_____
28</t>
  </si>
  <si>
    <t>28
_____
12</t>
  </si>
  <si>
    <t>ТССЦ-103-0176
Трубы стальные электросварные прямошовные со снятой фаской из стали марок БСт2кп-БСт4кп и БСт2пс-БСт4пс наружный диаметр 159 мм, толщина стенки 4,5 мм
м</t>
  </si>
  <si>
    <t>1,8
0,6*3</t>
  </si>
  <si>
    <t xml:space="preserve">
_____
113</t>
  </si>
  <si>
    <t xml:space="preserve">
_____
203</t>
  </si>
  <si>
    <t xml:space="preserve">
_____
1284</t>
  </si>
  <si>
    <t>ТЕР22-05-003-01
Протаскивание в футляр Ф159 стальных труб DN 100 мм
100 м трубы, уложенной в футляр</t>
  </si>
  <si>
    <t>0,018
0,6*3/100</t>
  </si>
  <si>
    <t>1026,3
_____
1111,06</t>
  </si>
  <si>
    <t>18
_____
20</t>
  </si>
  <si>
    <t>265
_____
117</t>
  </si>
  <si>
    <t>ТЕР24-02-021-01
Изоляция комбинированным мастично-ленточным материалом типа ленты «Лиам»  газопроводов условным диаметром 108 мм
1 м2</t>
  </si>
  <si>
    <t>0,9
0,5*0,6*3</t>
  </si>
  <si>
    <t>21
_____
163</t>
  </si>
  <si>
    <t>79
_____
13</t>
  </si>
  <si>
    <t>302
_____
543</t>
  </si>
  <si>
    <t>450
_____
185</t>
  </si>
  <si>
    <t>ТЕР22-05-004-01
Заделка битумом и прядью концов футляра диаметром 159 мм
(ОЗП=0,3975; ЭМ=0,3975 к расх.; ЗПМ=0,3975; МАТ=0,3975 к расх.; ТЗ=0,3975; ТЗМ=0,3975)
1 футляр</t>
  </si>
  <si>
    <t>13,03
_____
63,43</t>
  </si>
  <si>
    <t>39
_____
190</t>
  </si>
  <si>
    <t>562
_____
931</t>
  </si>
  <si>
    <t>Прокладка  газопровода   Ф89х3.5 мм</t>
  </si>
  <si>
    <t>ТЕР24-02-041-03
Надземная прокладка стальных газопроводов на металлических опорах, условный диаметр газопровода: 80 мм
100 м газопровода</t>
  </si>
  <si>
    <t>0,008
0,8/100</t>
  </si>
  <si>
    <t>252,68
_____
317,46</t>
  </si>
  <si>
    <t>1654,43
_____
209,45</t>
  </si>
  <si>
    <t>2
_____
3</t>
  </si>
  <si>
    <t>13
_____
2</t>
  </si>
  <si>
    <t>29
_____
9</t>
  </si>
  <si>
    <t>77
_____
24</t>
  </si>
  <si>
    <t>ТССЦ-103-0154
Трубы стальные электросварные прямошовные со снятой фаской из стали марок БСт2кп-БСт4кп и БСт2пс-БСт4пс наружный диаметр 89 мм, толщина стенки 3,5 мм
м</t>
  </si>
  <si>
    <t>0,808
0,8*1,01</t>
  </si>
  <si>
    <t xml:space="preserve">
_____
48,2</t>
  </si>
  <si>
    <t xml:space="preserve">
_____
39</t>
  </si>
  <si>
    <t xml:space="preserve">
_____
247</t>
  </si>
  <si>
    <t>ТЕР13-03-002-04
Огрунтовка металлических поверхностей за один раз: грунтовкой ГФ-021
100 м2 окрашиваемой поверхности</t>
  </si>
  <si>
    <t>0,00224
0,28*0,8/100</t>
  </si>
  <si>
    <t xml:space="preserve">
_____
1</t>
  </si>
  <si>
    <t>2
_____
2</t>
  </si>
  <si>
    <t>ТЕР13-03-004-26
Окраска металлических огрунтованных поверхностей эмалью ПФ-115
100 м2 окрашиваемой поверхности</t>
  </si>
  <si>
    <t>1
_____
3</t>
  </si>
  <si>
    <t>ТЕР24-02-030-02
Укладка в траншею изолированных стальных газопроводов условным диаметром: до 80 мм
100 м трубопровода
1 225,65 = 10 888,32 - 101 x 95,67</t>
  </si>
  <si>
    <t>0,016
1,6/100</t>
  </si>
  <si>
    <t>248,92
_____
11,52</t>
  </si>
  <si>
    <t>965,21
_____
102,06</t>
  </si>
  <si>
    <t>15
_____
2</t>
  </si>
  <si>
    <t>57
_____
2</t>
  </si>
  <si>
    <t>88
_____
23</t>
  </si>
  <si>
    <t>1,616
1,6*1,01</t>
  </si>
  <si>
    <t xml:space="preserve">
_____
78</t>
  </si>
  <si>
    <t xml:space="preserve">
_____
495</t>
  </si>
  <si>
    <t>ТЕР24-02-021-01
Изоляция комбинированным мастично-ленточным материалом типа ленты &lt;Лиам&gt; газопроводов диаметром 89 мм
1 м2</t>
  </si>
  <si>
    <t>0,448
0,28*1,6</t>
  </si>
  <si>
    <t>10
_____
82</t>
  </si>
  <si>
    <t>39
_____
6</t>
  </si>
  <si>
    <t>151
_____
270</t>
  </si>
  <si>
    <t>224
_____
92</t>
  </si>
  <si>
    <t>Устройство футляра Ф133х4.0мм   на выходе газопровода Ф 89х3.5  мм из земли</t>
  </si>
  <si>
    <t>ТЕР22-01-011-04
Укладка стальных  труб диаметром: 133 мм
1 км трубопровода</t>
  </si>
  <si>
    <t>0,0006
0,6/1000</t>
  </si>
  <si>
    <t>5576,34
_____
1544,44</t>
  </si>
  <si>
    <t>4198,02
_____
726,5</t>
  </si>
  <si>
    <t>3
_____
1</t>
  </si>
  <si>
    <t>48
_____
7</t>
  </si>
  <si>
    <t>16
_____
6</t>
  </si>
  <si>
    <t>ТССЦ-103-0922
Трубы стальные электросварные прямошовные со снятой фаской из стали марок БСт2кп-БСт4кп и БСт2пс-БСт4пс наружный диаметр 133 мм толщина стенки 4 мм
м</t>
  </si>
  <si>
    <t xml:space="preserve">
_____
82,9</t>
  </si>
  <si>
    <t xml:space="preserve">
_____
50</t>
  </si>
  <si>
    <t xml:space="preserve">
_____
316</t>
  </si>
  <si>
    <t>ТЕР22-05-003-02
Протаскивание в футляр стальных труб диаметром 133 мм
100 м трубы, уложенной в футляр</t>
  </si>
  <si>
    <t>0,006
0.6/100</t>
  </si>
  <si>
    <t>1090,75
_____
1422,37</t>
  </si>
  <si>
    <t>7
_____
8</t>
  </si>
  <si>
    <t>94
_____
49</t>
  </si>
  <si>
    <t>ТЕР24-02-021-01
Изоляция комбинированным мастично-ленточным материалом типа ленты «Лиам»  газопроводов условным диаметром 133 мм
1 м2</t>
  </si>
  <si>
    <t>0,252
0,42*0,6</t>
  </si>
  <si>
    <t>6
_____
46</t>
  </si>
  <si>
    <t>85
_____
152</t>
  </si>
  <si>
    <t>126
_____
52</t>
  </si>
  <si>
    <t>ТЕР22-05-004-01
Заделка битумом и прядью концов футляра диаметром 133 мм
(ОЗП=0,3325; ЭМ=0,3325 к расх.; ЗПМ=0,3325; МАТ=0,3325 к расх.; ТЗ=0,3325; ТЗМ=0,3325)
1 футляр</t>
  </si>
  <si>
    <t>10,9
_____
53,05</t>
  </si>
  <si>
    <t>11
_____
53</t>
  </si>
  <si>
    <t>157
_____
259</t>
  </si>
  <si>
    <t>Прокладка  газопровода   Ф57х3.5 мм</t>
  </si>
  <si>
    <t>ТЕР24-02-030-01
Укладка в траншею изолированных стальных газопроводов условным диаметром: до 50 мм
100 м трубопровода
1 151,80 = 6 306,84 - 101 x 51,04</t>
  </si>
  <si>
    <t>0,333
33,3/100</t>
  </si>
  <si>
    <t>227,93
_____
4,03</t>
  </si>
  <si>
    <t>919,84
_____
102,06</t>
  </si>
  <si>
    <t>76
_____
2</t>
  </si>
  <si>
    <t>306
_____
34</t>
  </si>
  <si>
    <t>1091
_____
10</t>
  </si>
  <si>
    <t>1788
_____
488</t>
  </si>
  <si>
    <t>ТССЦ-103-0139
Трубы стальные электросварные прямошовные со снятой фаской из стали марок БСт2кп-БСт4кп и БСт2пс-БСт4пс наружный диаметр 57 мм, толщина стенки 3,5 мм
м</t>
  </si>
  <si>
    <t>33,633
33,3*1,01</t>
  </si>
  <si>
    <t xml:space="preserve">
_____
30,2</t>
  </si>
  <si>
    <t xml:space="preserve">
_____
1016</t>
  </si>
  <si>
    <t xml:space="preserve">
_____
6445</t>
  </si>
  <si>
    <t>ТЕР24-02-021-01
Изоляция комбинированным мастично-ленточным материалом типа ленты &lt;Лиам&gt; газопроводов диаметром 57 мм
1 м2</t>
  </si>
  <si>
    <t>5,994
0,18*33,3</t>
  </si>
  <si>
    <t>140
_____
1084</t>
  </si>
  <si>
    <t>528
_____
86</t>
  </si>
  <si>
    <t>2014
_____
3619</t>
  </si>
  <si>
    <t>2994
_____
1231</t>
  </si>
  <si>
    <t>ТЕР24-02-041-01
Надземная прокладка стальных газопроводов на металлических опорах, условный диаметр газопровода: 50 мм
100 м газопровода
2 012,34 = 2 025,21 - 0,001 x 12 870,00</t>
  </si>
  <si>
    <t>0,162
16,2/100</t>
  </si>
  <si>
    <t>232,58
_____
187,86</t>
  </si>
  <si>
    <t>1591,9
_____
205,71</t>
  </si>
  <si>
    <t>38
_____
30</t>
  </si>
  <si>
    <t>258
_____
33</t>
  </si>
  <si>
    <t>541
_____
107</t>
  </si>
  <si>
    <t>1515
_____
479</t>
  </si>
  <si>
    <t>16,362
16,2*1,01</t>
  </si>
  <si>
    <t xml:space="preserve">
_____
494</t>
  </si>
  <si>
    <t xml:space="preserve">
_____
3136</t>
  </si>
  <si>
    <t>ТЕР13-03-002-04
Огрунтовка металлических поверхностей газопровода Ф 57 мм , грунтовкой ГФ-021
100 м2 окрашиваемой поверхности</t>
  </si>
  <si>
    <t>0,02916
(0,18*16,2) / 100</t>
  </si>
  <si>
    <t>2
_____
8</t>
  </si>
  <si>
    <t>30
_____
24</t>
  </si>
  <si>
    <t>1
_____
12</t>
  </si>
  <si>
    <t>18
_____
36</t>
  </si>
  <si>
    <t>Устройство футляра Ф108х4.0мм   на выходе газопровода  Ф 57х3.5  мм  из земли, - 18 шт.</t>
  </si>
  <si>
    <t>ТЕР22-01-011-03
Укладка стальных труб диаметром 100 мм.
1 км трубопровода
5 664,92 = 9 108,28 - 1,8 x 3,24 - 12 x 9,04 - 27,6 x 112,26 - 1,39 x 36,97 - 0,18 x 996,00</t>
  </si>
  <si>
    <t>0,0108
0,6*18/1000</t>
  </si>
  <si>
    <t>4620,77
_____
509,63</t>
  </si>
  <si>
    <t>534,52
_____
174,69</t>
  </si>
  <si>
    <t>50
_____
5</t>
  </si>
  <si>
    <t>6
_____
2</t>
  </si>
  <si>
    <t>716
_____
41</t>
  </si>
  <si>
    <t>43
_____
27</t>
  </si>
  <si>
    <t>10,8
0,6*18</t>
  </si>
  <si>
    <t xml:space="preserve">
_____
727</t>
  </si>
  <si>
    <t xml:space="preserve">
_____
4614</t>
  </si>
  <si>
    <t>ТЕР22-05-003-01
Протаскивание в футляр Ду 100 стальных труб диаметром 57 мм
100 м трубы, уложенной в футляр</t>
  </si>
  <si>
    <t>0,108
0.6*18/100</t>
  </si>
  <si>
    <t>111
_____
120</t>
  </si>
  <si>
    <t>1592
_____
697</t>
  </si>
  <si>
    <t>3,672
0,34*0,6*18</t>
  </si>
  <si>
    <t>86
_____
663</t>
  </si>
  <si>
    <t>324
_____
53</t>
  </si>
  <si>
    <t>1234
_____
2217</t>
  </si>
  <si>
    <t>1834
_____
754</t>
  </si>
  <si>
    <t>ТЕР22-05-004-01
Заделка битумом и прядью концов футляра диаметром 108 мм
(ОЗП=0,25; ЭМ=0,25 к расх.; ЗПМ=0,25; МАТ=0,25 к расх.; ТЗ=0,25; ТЗМ=0,25)
1 футляр</t>
  </si>
  <si>
    <t>8,19
_____
39,89</t>
  </si>
  <si>
    <t>147
_____
718</t>
  </si>
  <si>
    <t>2119
_____
3517</t>
  </si>
  <si>
    <t>Прокладка  газопровода   Ф 32х3,2 мм</t>
  </si>
  <si>
    <t>ТЕР24-02-041-01
Надземная прокладка стальных газопроводов на металлических опорах, условный диаметр газопровода: 32 мм
100 м газопровода</t>
  </si>
  <si>
    <t>0,043
(0,3+4)/100</t>
  </si>
  <si>
    <t>232,58
_____
200,73</t>
  </si>
  <si>
    <t>10
_____
9</t>
  </si>
  <si>
    <t>68
_____
9</t>
  </si>
  <si>
    <t>144
_____
31</t>
  </si>
  <si>
    <t>402
_____
127</t>
  </si>
  <si>
    <t>ТССЦ-103-0132
Трубы стальные электросварные прямошовные со снятой фаской из стали марок БСт2кп-БСт4кп и БСт2пс-БСт4пс наружный диаметр 32 мм, толщина стенки 3 мм
м</t>
  </si>
  <si>
    <t>4,343
(0,3+4)*1,01</t>
  </si>
  <si>
    <t xml:space="preserve">
_____
14</t>
  </si>
  <si>
    <t xml:space="preserve">
_____
61</t>
  </si>
  <si>
    <t xml:space="preserve">
_____
387</t>
  </si>
  <si>
    <t>ТЕР13-03-002-04
Огрунтовка металлических поверхностей газопровода Ф 32 мм , грунтовкой ГФ-021
100 м2 окрашиваемой поверхности</t>
  </si>
  <si>
    <t>0,0043
(0,1*4,3) / 100</t>
  </si>
  <si>
    <t>4
_____
4</t>
  </si>
  <si>
    <t xml:space="preserve">
_____
2</t>
  </si>
  <si>
    <t>3
_____
5</t>
  </si>
  <si>
    <t>Прокладка  газопровода   Ф 25х2,5 мм</t>
  </si>
  <si>
    <t>ТЕР24-02-041-01
Надземная прокладка стальных газопроводов на металлических опорах, условный диаметр газопровода: 25 мм
100 м газопровода</t>
  </si>
  <si>
    <t>0,028
2,8/100</t>
  </si>
  <si>
    <t>7
_____
5</t>
  </si>
  <si>
    <t>45
_____
6</t>
  </si>
  <si>
    <t>94
_____
20</t>
  </si>
  <si>
    <t>262
_____
83</t>
  </si>
  <si>
    <t>ТССЦ-103-0131
Трубы стальные электросварные прямошовные со снятой фаской из стали марок БСт2кп-БСт4кп и БСт2пс-БСт4пс наружный диаметр 25 мм, толщина стенки 2,5 мм (Применительно)
м</t>
  </si>
  <si>
    <t>2,828
2,8*1,01</t>
  </si>
  <si>
    <t xml:space="preserve">
_____
11,9</t>
  </si>
  <si>
    <t xml:space="preserve">
_____
34</t>
  </si>
  <si>
    <t xml:space="preserve">
_____
213</t>
  </si>
  <si>
    <t>ТЕР13-03-002-04
Огрунтовка металлических поверхностей газопровода Ф 25 мм , грунтовкой ГФ-021
100 м2 окрашиваемой поверхности</t>
  </si>
  <si>
    <t>0,00224
(0,08*2,8) / 100</t>
  </si>
  <si>
    <t>Прокладка  газопровода   Ф 22х2,0 мм</t>
  </si>
  <si>
    <t>ТЕР24-02-041-01
Надземная прокладка стальных газопроводов на металлических опорах, условный диаметр газопровода: 20 мм
100 м газопровода</t>
  </si>
  <si>
    <t>0,025
2,5/100</t>
  </si>
  <si>
    <t>6
_____
5</t>
  </si>
  <si>
    <t>40
_____
5</t>
  </si>
  <si>
    <t>84
_____
18</t>
  </si>
  <si>
    <t>234
_____
74</t>
  </si>
  <si>
    <t>ТССЦ-103-0130
Трубы стальные электросварные прямошовные со снятой фаской из стали марок БСт2кп-БСт4кп и БСт2пс-БСт4пс наружный диаметр 22 мм, толщина стенки 2,0 мм (Применительно)
м</t>
  </si>
  <si>
    <t>2,525
2,5*1,01</t>
  </si>
  <si>
    <t xml:space="preserve">
_____
10,6</t>
  </si>
  <si>
    <t xml:space="preserve">
_____
27</t>
  </si>
  <si>
    <t xml:space="preserve">
_____
170</t>
  </si>
  <si>
    <t>ТЕР13-03-002-04
Огрунтовка металлических поверхностей газопровода Ф 22 мм , грунтовкой ГФ-021
100 м2 окрашиваемой поверхности</t>
  </si>
  <si>
    <t>0,00175
(0,07*2,5) / 100</t>
  </si>
  <si>
    <t>2
_____
1</t>
  </si>
  <si>
    <t>1
_____
2</t>
  </si>
  <si>
    <t>Установка фасонных частей стальных</t>
  </si>
  <si>
    <t>ТЕР22-03-001-05
Установка фасонных частей стальных сварных диаметром: 32-250 мм  (Применительно)
1 т фасонных частей
17 726,43 = 31 686,43 - 1 x 13 960,00</t>
  </si>
  <si>
    <t>0,0464
(0,6*18+1,4+2,5*12+0,2*18+0,6)/1000</t>
  </si>
  <si>
    <t>4960,28
_____
959,4</t>
  </si>
  <si>
    <t>11806,75
_____
1684,6</t>
  </si>
  <si>
    <t>230
_____
45</t>
  </si>
  <si>
    <t>548
_____
78</t>
  </si>
  <si>
    <t>3306
_____
347</t>
  </si>
  <si>
    <t>3529
_____
1122</t>
  </si>
  <si>
    <t>ТССЦ-507-1979
Отводы 90 град. с радиусом кривизны R=1,5 Ду на Ру до 16 МПа (160 кгс/см2), диаметром условного прохода 80 мм, наружным диаметром 89 мм, толщиной стенки 3,5 мм
шт.</t>
  </si>
  <si>
    <t xml:space="preserve">
_____
42,3</t>
  </si>
  <si>
    <t xml:space="preserve">
_____
42</t>
  </si>
  <si>
    <t xml:space="preserve">
_____
166</t>
  </si>
  <si>
    <t>ТССЦ-507-1974
Отводы 90 град. с радиусом кривизны R=1,5 Ду на Ру до 16 МПа (160 кгс/см2), диаметром условного прохода 50 мм, наружным диаметром 57 мм, толщиной стенки 3,5 мм (Применительно)
шт.</t>
  </si>
  <si>
    <t xml:space="preserve">
_____
22,8</t>
  </si>
  <si>
    <t xml:space="preserve">
_____
410</t>
  </si>
  <si>
    <t xml:space="preserve">
_____
1649</t>
  </si>
  <si>
    <t>ТССЦ-507-1982
Отводы 90 град. с радиусом кривизны R=1,5 Ду на Ру до 16 МПа (160 кгс/см2), диаметром условного прохода 100 мм, наружным диаметром 108 мм, толщиной стенки 4 мм
шт.</t>
  </si>
  <si>
    <t xml:space="preserve">
_____
68</t>
  </si>
  <si>
    <t xml:space="preserve">
_____
816</t>
  </si>
  <si>
    <t xml:space="preserve">
_____
3048</t>
  </si>
  <si>
    <t>ТССЦ-507-2382
Заглушки эллиптические на Ру 10 МПа (100 кгс/см2) из стали 20, диаметром условного прохода 50 мм, наружным диаметром 57 мм, толщиной стенки 3,0 мм
шт.</t>
  </si>
  <si>
    <t xml:space="preserve">
_____
23,79</t>
  </si>
  <si>
    <t xml:space="preserve">
_____
428</t>
  </si>
  <si>
    <t xml:space="preserve">
_____
497</t>
  </si>
  <si>
    <t>ТССЦ-507-2386
Заглушки эллиптические на Ру 10 МПа (100 кгс/см2) из стали 20, диаметром условного прохода 80 мм, наружным диаметром 89 мм, толщиной стенки 3,5 мм
шт.</t>
  </si>
  <si>
    <t xml:space="preserve">
_____
30,81</t>
  </si>
  <si>
    <t xml:space="preserve">
_____
31</t>
  </si>
  <si>
    <t xml:space="preserve">
_____
62</t>
  </si>
  <si>
    <t>ТЕР22-03-001-05
Установка фасонных частей стальных сварных диаметром: 25-250 мм  (Применительно)
1 т фасонных частей</t>
  </si>
  <si>
    <t>0,00207
(0,43+0,8+0,42*2)/1000</t>
  </si>
  <si>
    <t>4960,28
_____
14919,4</t>
  </si>
  <si>
    <t>10
_____
32</t>
  </si>
  <si>
    <t>24
_____
3</t>
  </si>
  <si>
    <t>147
_____
270</t>
  </si>
  <si>
    <t>157
_____
50</t>
  </si>
  <si>
    <t>ТЕРм08-02-472-07
Пластина (ЭХЗ). Проводник заземляющий открыто по строительным основаниям: из полосовой стали сечением 160 мм2
100 м</t>
  </si>
  <si>
    <t>0,0363
0,165*22/100</t>
  </si>
  <si>
    <t>253,26
_____
85,18</t>
  </si>
  <si>
    <t>85,66
_____
4,08</t>
  </si>
  <si>
    <t>9
_____
3</t>
  </si>
  <si>
    <t>132
_____
15</t>
  </si>
  <si>
    <t>19
_____
2</t>
  </si>
  <si>
    <t>ТССЦ-101-2548
Сталь полосовая 40х4 мм
т</t>
  </si>
  <si>
    <t>0,0022
0.10*22/1000</t>
  </si>
  <si>
    <t xml:space="preserve">
_____
6320</t>
  </si>
  <si>
    <t xml:space="preserve">
_____
102</t>
  </si>
  <si>
    <t>ТЕРм12-10-001-01
Бобышки, штуцеры на условное давление до 10 МПа
100 шт.</t>
  </si>
  <si>
    <t>0,22
22/100</t>
  </si>
  <si>
    <t>795,26
_____
2433,91</t>
  </si>
  <si>
    <t>175
_____
535</t>
  </si>
  <si>
    <t>2513
_____
5594</t>
  </si>
  <si>
    <t>Установка отключающих устройств</t>
  </si>
  <si>
    <t>ТЕР24-02-051-03
Монтаж задвижки стальной фланцевой для надземной установки на газопроводах из труб условным диаметром: 100 мм
1 задвижка
421,38 = 1 192,26 - 5,6 x 67,30 - 2 x 61,00 - 4 x 68,00</t>
  </si>
  <si>
    <t>140,32
_____
71,91</t>
  </si>
  <si>
    <t>209,15
_____
3,76</t>
  </si>
  <si>
    <t>140
_____
72</t>
  </si>
  <si>
    <t>209
_____
4</t>
  </si>
  <si>
    <t>2015
_____
357</t>
  </si>
  <si>
    <t>811
_____
54</t>
  </si>
  <si>
    <t>Прайс ООО "ФОРС Продакшн"
Кран  шаровой фланцевый полнопроходной ALSO  КШ.Ц.Ф.GAS.100.016.П/П. 02, цена: 12528,55/1,20/6,48*1,05=1691,74 руб.
шт</t>
  </si>
  <si>
    <t xml:space="preserve">
_____
1691,74</t>
  </si>
  <si>
    <t xml:space="preserve">
_____
1692</t>
  </si>
  <si>
    <t xml:space="preserve">
_____
10962</t>
  </si>
  <si>
    <t>Прайс ООО "ФОРС Продакшн"
Комплект ответных фланцев DN 100 мм, цена: 2331,64/1,20/6,48*1,05=314,84 руб.
шт</t>
  </si>
  <si>
    <t xml:space="preserve">
_____
314,84</t>
  </si>
  <si>
    <t xml:space="preserve">
_____
315</t>
  </si>
  <si>
    <t xml:space="preserve">
_____
2040</t>
  </si>
  <si>
    <t>ТЕРм08-02-472-07
Пластина для крана. Проводник заземляющий открыто по строительным основаниям: из полосовой стали сечением 160 мм2
100 м</t>
  </si>
  <si>
    <t>0,01082
1,082/100</t>
  </si>
  <si>
    <t>39
_____
4</t>
  </si>
  <si>
    <t>6
_____
1</t>
  </si>
  <si>
    <t>0,00136
1.36/1000</t>
  </si>
  <si>
    <t xml:space="preserve">
_____
9</t>
  </si>
  <si>
    <t xml:space="preserve">
_____
63</t>
  </si>
  <si>
    <t>ТЕР24-02-051-01
Монтаж задвижки стальной фланцевой для надземной установки на газопроводах из труб условным диаметром: 25 мм
1 задвижка
211,83 = 493,69 - 5,8 x 21,70 - 2 x 35,00 - 4 x 21,50</t>
  </si>
  <si>
    <t>77,36
_____
33,22</t>
  </si>
  <si>
    <t>155
_____
66</t>
  </si>
  <si>
    <t>2221
_____
331</t>
  </si>
  <si>
    <t>Прайс ООО "ФОРС Продакшн"
Кран шаровой полнопроходной фланцевое соединение DN 25 PN 40 КШ.Ц.Ф. GAS 025.040 П/П 02,  2615/1,20/6,48*1,05=353,11 руб.
шт</t>
  </si>
  <si>
    <t xml:space="preserve">
_____
353,11</t>
  </si>
  <si>
    <t xml:space="preserve">
_____
706</t>
  </si>
  <si>
    <t xml:space="preserve">
_____
4576</t>
  </si>
  <si>
    <t>Прайс ООО "ФОРС Продакшн"
Комплект ответных фланцев DN 25 мм PN 40, цена: 846,18/1,20/6,48*1,05=114,26 руб.
шт</t>
  </si>
  <si>
    <t xml:space="preserve">
_____
114,26</t>
  </si>
  <si>
    <t xml:space="preserve">
_____
229</t>
  </si>
  <si>
    <t xml:space="preserve">
_____
1481</t>
  </si>
  <si>
    <t>Заземление газопровода по СЗК 42.00-СБ Серия 5.905-17.07</t>
  </si>
  <si>
    <t>ТЕР01-02-057-02
Разработка грунта вручную в траншеях глубиной до 2 м без креплений с откосами, группа грунтов: 2
100 м3 грунта</t>
  </si>
  <si>
    <t>0,009
0,6*0,3*5/100</t>
  </si>
  <si>
    <t>ТЕР01-02-031-02
Бурение ям глубиной до 2 м бурильно-крановыми машинами: на тракторе, группа грунтов 2
100 ям</t>
  </si>
  <si>
    <t>0,02
2/100</t>
  </si>
  <si>
    <t>2682,02
_____
346,43</t>
  </si>
  <si>
    <t>54
_____
7</t>
  </si>
  <si>
    <t>441
_____
99</t>
  </si>
  <si>
    <t>ТЕРм08-02-471-03
Заземлитель вертикальный из круглой стали диаметром: 12 мм
10 шт.</t>
  </si>
  <si>
    <t>0,2
2/10</t>
  </si>
  <si>
    <t>98,57
_____
41,77</t>
  </si>
  <si>
    <t>38,9
_____
1,31</t>
  </si>
  <si>
    <t>20
_____
8</t>
  </si>
  <si>
    <t>283
_____
30</t>
  </si>
  <si>
    <t>47
_____
4</t>
  </si>
  <si>
    <t>ТССЦ-101-1617
Сталь круглая углеродистая обыкновенного качества марки ВСт3пс5-1 диаметром 12 мм
т</t>
  </si>
  <si>
    <t>0,009768
0,888*11/1000</t>
  </si>
  <si>
    <t xml:space="preserve">
_____
4670</t>
  </si>
  <si>
    <t xml:space="preserve">
_____
46</t>
  </si>
  <si>
    <t xml:space="preserve">
_____
386</t>
  </si>
  <si>
    <t>ТЕРм08-02-472-02
Заземлитель горизонтальный из стали: полосовой сечением 160 мм2
100 м</t>
  </si>
  <si>
    <t>197,37
_____
75,89</t>
  </si>
  <si>
    <t>76,74
_____
3,59</t>
  </si>
  <si>
    <t>10
_____
4</t>
  </si>
  <si>
    <t>142
_____
13</t>
  </si>
  <si>
    <t>23
_____
3</t>
  </si>
  <si>
    <t>ТССЦ-101-1889
Сталь полосовая 40х4 мм, кипящая
т</t>
  </si>
  <si>
    <t>0,0063
1,26*5/1000</t>
  </si>
  <si>
    <t xml:space="preserve">
_____
40</t>
  </si>
  <si>
    <t xml:space="preserve">
_____
293</t>
  </si>
  <si>
    <t>ТЕР01-02-061-02
Засыпка вручную траншей, пазух котлованов и ям, группа грунтов: 2
100 м3 грунта</t>
  </si>
  <si>
    <t>0,009
0,9/100</t>
  </si>
  <si>
    <t>Уплотнение вводов  канализации</t>
  </si>
  <si>
    <t>ТЕР16-07-006-02
Заделка сальников при проходе труб (канализации) через фундаменты или стены подвала диаметром: до 200 мм
1 сальник</t>
  </si>
  <si>
    <t>27,07
_____
53,37</t>
  </si>
  <si>
    <t>54
_____
107</t>
  </si>
  <si>
    <t>777
_____
661</t>
  </si>
  <si>
    <t>Раздел 4. ИСПЫТАНИЯ ГАЗОПРОВОДА  НИЗКОГО ДАВЛЕНИЯ</t>
  </si>
  <si>
    <t>ТЕРм39-02-015-02
Гаммаграфический контроль трубопровода через две стенки, ф 57 мм.
1 снимок</t>
  </si>
  <si>
    <t>14,7
_____
5,66</t>
  </si>
  <si>
    <t>588
_____
226</t>
  </si>
  <si>
    <t>8444
_____
568</t>
  </si>
  <si>
    <t>ТЕРм39-02-015-04
Гаммаграфический контроль трубопровода через две стенки, ф 89 мм. (Применительно)
1 снимок</t>
  </si>
  <si>
    <t>15,51
_____
6,75</t>
  </si>
  <si>
    <t>223
_____
16</t>
  </si>
  <si>
    <t>ТЕРм39-02-015-04
Гаммаграфический контроль трубопровода через две стенки, ф 108 мм.
1 снимок</t>
  </si>
  <si>
    <t>47
_____
20</t>
  </si>
  <si>
    <t>668
_____
51</t>
  </si>
  <si>
    <t>ТЕР13-08-007-01
Проверка состояния изоляционного покрытия подземных газопроводов. (Применительно) Проверка качества резинового покрытия
100 м2 поверхности</t>
  </si>
  <si>
    <t>0,08114
(0,18*33,3+0,28*1,5+0,34*5)/100</t>
  </si>
  <si>
    <t>ТЕР24-02-121-02
Монтаж инвентарного узла для очистки и испытания газопровода, диаметр газопровода  Двн.= 70 мм
1 узел</t>
  </si>
  <si>
    <t>64,93
_____
38,14</t>
  </si>
  <si>
    <t>65
_____
38</t>
  </si>
  <si>
    <t>933
_____
136</t>
  </si>
  <si>
    <t>ТЕР24-02-121-02
Монтаж инвентарного узла для очистки и испытания газопровода, диаметр газопровода  Двн.= 90 мм
1 узел</t>
  </si>
  <si>
    <t>ТЕР24-02-121-02
Монтаж инвентарного узла для очистки и испытания газопровода, диаметр газопровода  Двн.= 100 мм
1 узел</t>
  </si>
  <si>
    <t>ТЕР24-02-120-02
Очистка полости трубопровода продувкой воздухом, условный диаметр газопровода: до 100 мм
100 м трубопровода</t>
  </si>
  <si>
    <t>0,65
65/100</t>
  </si>
  <si>
    <t>12,55
_____
2,43</t>
  </si>
  <si>
    <t>8
_____
2</t>
  </si>
  <si>
    <t>58
_____
23</t>
  </si>
  <si>
    <t>ТЕР24-02-122-02
Подъем давления при испытании воздухом газопроводов низкого и среднего давления (до 0,3 МПа) условным диаметром: до 100 мм
100 м газопровода</t>
  </si>
  <si>
    <t>6,33
_____
0,73</t>
  </si>
  <si>
    <t>28
_____
7</t>
  </si>
  <si>
    <t>0,548
54,8/100</t>
  </si>
  <si>
    <t>7
_____
1</t>
  </si>
  <si>
    <t>49
_____
19</t>
  </si>
  <si>
    <t>ТЕР24-02-123-02
Подъем давления при испытании воздухом газопроводов высокого давления (до 0,6 МПа) условным диаметром до 100 мм
100 м газопровода</t>
  </si>
  <si>
    <t>25
_____
6</t>
  </si>
  <si>
    <t>6,766
676,6/100</t>
  </si>
  <si>
    <t>85
_____
16</t>
  </si>
  <si>
    <t>604
_____
236</t>
  </si>
  <si>
    <t>43
_____
5</t>
  </si>
  <si>
    <t>299
_____
71</t>
  </si>
  <si>
    <t>ТЕР24-02-124-01
Выдержка под давлением до 0,6 МПа при испытании на прочность и герметичность стальных газопроводов условным диаметром 50-300 мм
1 участок испытания газопровода</t>
  </si>
  <si>
    <t>798,21
_____
85,12</t>
  </si>
  <si>
    <t>2394
_____
255</t>
  </si>
  <si>
    <t>16718
_____
3667</t>
  </si>
  <si>
    <t>Итого прямые затраты по смете</t>
  </si>
  <si>
    <t>14359
_____
143779</t>
  </si>
  <si>
    <t>39362
_____
2263</t>
  </si>
  <si>
    <t>206244
_____
681399</t>
  </si>
  <si>
    <t>179159
_____
32549</t>
  </si>
  <si>
    <t>Итого прямые затраты по смете с учетом коэффициентов к итогам</t>
  </si>
  <si>
    <t xml:space="preserve">    В том числе, справочно:</t>
  </si>
  <si>
    <t xml:space="preserve">     Вспомогательные материалы МАТ=2%ОЗП  (Поз. 139-140, 145-146, 152-155, 141, 158-160)</t>
  </si>
  <si>
    <t xml:space="preserve">
_____
249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</si>
  <si>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</si>
  <si>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</si>
  <si>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</si>
  <si>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</si>
  <si>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</si>
  <si>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</si>
  <si>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</si>
  <si>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</si>
  <si>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</si>
  <si>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</si>
  <si>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ВСЕГО по смете</t>
  </si>
  <si>
    <t>Составил:  _________________ /Инженер-сметчик   Саблина А. А./</t>
  </si>
  <si>
    <t>Проверил:  _________________ /Главный инженер проекта   Старикова Е.Ю./</t>
  </si>
  <si>
    <t>Объект:Газоснабжение жилых домов по ул. Таганайская в пос. ст. Шершни Советского района г. Челябинска. Газопровод низкого давления</t>
  </si>
  <si>
    <t>ЛОКАЛЬНАЯ СМЕТА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</si>
</sst>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67">
    <xf numFmtId="0" fontId="0" fillId="0" borderId="0" xfId="0"/>
    <xf numFmtId="0" fontId="7" fillId="0" borderId="0" xfId="0" applyFont="1"/>
    <xf numFmtId="0" fontId="7" fillId="0" borderId="0" xfId="0" applyFont="1" applyBorder="1"/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0" borderId="0" xfId="0" applyFont="1" applyAlignment="1"/>
    <xf numFmtId="0" fontId="8" fillId="0" borderId="0" xfId="23" applyFont="1" applyAlignment="1">
      <alignment horizontal="left"/>
    </xf>
    <xf numFmtId="0" fontId="11" fillId="0" borderId="2" xfId="0" applyFont="1" applyBorder="1" applyAlignment="1">
      <alignment vertical="top"/>
    </xf>
    <xf numFmtId="164" fontId="11" fillId="0" borderId="3" xfId="12" applyNumberFormat="1" applyFont="1" applyBorder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right" vertical="top"/>
    </xf>
    <xf numFmtId="0" fontId="7" fillId="0" borderId="0" xfId="10" applyFont="1"/>
    <xf numFmtId="0" fontId="7" fillId="0" borderId="0" xfId="12" applyFont="1"/>
    <xf numFmtId="2" fontId="11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vertical="top"/>
    </xf>
    <xf numFmtId="0" fontId="11" fillId="0" borderId="4" xfId="0" applyFont="1" applyBorder="1" applyAlignment="1">
      <alignment vertical="top"/>
    </xf>
    <xf numFmtId="0" fontId="11" fillId="0" borderId="0" xfId="0" applyFont="1" applyAlignment="1">
      <alignment horizontal="right" vertical="top"/>
    </xf>
    <xf numFmtId="0" fontId="8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8" fillId="0" borderId="0" xfId="6" applyFont="1" applyAlignment="1">
      <alignment horizontal="right" vertical="top" wrapText="1"/>
    </xf>
    <xf numFmtId="0" fontId="8" fillId="0" borderId="0" xfId="0" applyFont="1"/>
    <xf numFmtId="0" fontId="3" fillId="0" borderId="0" xfId="10"/>
    <xf numFmtId="0" fontId="1" fillId="0" borderId="0" xfId="12"/>
    <xf numFmtId="0" fontId="11" fillId="0" borderId="0" xfId="0" applyFont="1" applyAlignment="1">
      <alignment horizontal="left" vertical="top" indent="1"/>
    </xf>
    <xf numFmtId="0" fontId="10" fillId="0" borderId="0" xfId="0" applyFont="1" applyBorder="1"/>
    <xf numFmtId="0" fontId="10" fillId="0" borderId="0" xfId="0" applyFont="1" applyBorder="1" applyAlignment="1">
      <alignment horizontal="left" vertical="top" wrapText="1"/>
    </xf>
    <xf numFmtId="1" fontId="11" fillId="0" borderId="0" xfId="10" applyNumberFormat="1" applyFont="1" applyAlignment="1">
      <alignment horizontal="right"/>
    </xf>
    <xf numFmtId="0" fontId="8" fillId="0" borderId="0" xfId="24" applyFont="1">
      <alignment horizontal="left" vertical="top"/>
    </xf>
    <xf numFmtId="0" fontId="8" fillId="0" borderId="0" xfId="23" applyFont="1" applyAlignment="1">
      <alignment horizontal="left"/>
    </xf>
    <xf numFmtId="0" fontId="7" fillId="0" borderId="7" xfId="13" applyFont="1" applyBorder="1">
      <alignment horizontal="center" wrapText="1"/>
    </xf>
    <xf numFmtId="0" fontId="7" fillId="0" borderId="7" xfId="13" applyFont="1" applyFill="1" applyBorder="1">
      <alignment horizontal="center" wrapText="1"/>
    </xf>
    <xf numFmtId="0" fontId="8" fillId="0" borderId="1" xfId="0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8" fillId="0" borderId="7" xfId="0" applyFont="1" applyBorder="1" applyAlignment="1">
      <alignment horizontal="left" vertical="top" wrapText="1"/>
    </xf>
    <xf numFmtId="2" fontId="8" fillId="0" borderId="7" xfId="0" applyNumberFormat="1" applyFont="1" applyBorder="1" applyAlignment="1">
      <alignment horizontal="left" vertical="top" wrapText="1"/>
    </xf>
    <xf numFmtId="49" fontId="8" fillId="0" borderId="7" xfId="0" applyNumberFormat="1" applyFont="1" applyBorder="1" applyAlignment="1">
      <alignment horizontal="right" vertical="top" wrapText="1"/>
    </xf>
    <xf numFmtId="2" fontId="8" fillId="0" borderId="7" xfId="0" applyNumberFormat="1" applyFont="1" applyBorder="1" applyAlignment="1">
      <alignment horizontal="right" vertical="top" wrapText="1"/>
    </xf>
    <xf numFmtId="0" fontId="8" fillId="0" borderId="7" xfId="0" applyFont="1" applyBorder="1" applyAlignment="1">
      <alignment horizontal="right" vertical="top" wrapText="1"/>
    </xf>
    <xf numFmtId="0" fontId="8" fillId="0" borderId="1" xfId="6" applyFont="1" applyBorder="1" applyAlignment="1">
      <alignment horizontal="right" vertical="top" wrapText="1"/>
    </xf>
    <xf numFmtId="0" fontId="11" fillId="0" borderId="1" xfId="6" applyFont="1" applyBorder="1" applyAlignment="1">
      <alignment horizontal="right" vertical="top" wrapText="1"/>
    </xf>
    <xf numFmtId="0" fontId="8" fillId="0" borderId="0" xfId="23" applyFont="1" applyAlignment="1">
      <alignment horizontal="left"/>
    </xf>
    <xf numFmtId="0" fontId="11" fillId="0" borderId="1" xfId="6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8" fillId="0" borderId="1" xfId="6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9" fillId="0" borderId="0" xfId="23" applyFont="1">
      <alignment horizontal="center"/>
    </xf>
    <xf numFmtId="0" fontId="8" fillId="0" borderId="0" xfId="23" applyFont="1">
      <alignment horizontal="center"/>
    </xf>
    <xf numFmtId="0" fontId="8" fillId="0" borderId="0" xfId="23" applyFont="1" applyAlignment="1">
      <alignment horizontal="left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164" fontId="10" fillId="0" borderId="6" xfId="10" applyNumberFormat="1" applyFont="1" applyBorder="1" applyAlignment="1">
      <alignment horizontal="right"/>
    </xf>
    <xf numFmtId="164" fontId="10" fillId="0" borderId="3" xfId="10" applyNumberFormat="1" applyFont="1" applyBorder="1" applyAlignment="1">
      <alignment horizontal="right"/>
    </xf>
    <xf numFmtId="164" fontId="11" fillId="0" borderId="6" xfId="12" applyNumberFormat="1" applyFont="1" applyBorder="1" applyAlignment="1">
      <alignment horizontal="right"/>
    </xf>
    <xf numFmtId="164" fontId="11" fillId="0" borderId="3" xfId="12" applyNumberFormat="1" applyFont="1" applyBorder="1" applyAlignment="1">
      <alignment horizontal="right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Z244"/>
  <sheetViews>
    <sheetView showGridLines="0" tabSelected="1" workbookViewId="0">
      <selection activeCell="A18" sqref="A18:XFD18"/>
    </sheetView>
  </sheetViews>
  <sheetFormatPr defaultRowHeight="12.75" x14ac:dyDescent="0.2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7" width="0" style="1" hidden="1" customWidth="1"/>
    <col min="28" max="16384" width="9.140625" style="1"/>
  </cols>
  <sheetData>
    <row r="1" spans="1:26" s="5" customFormat="1" ht="12" x14ac:dyDescent="0.2">
      <c r="A1" s="3"/>
      <c r="B1" s="4"/>
      <c r="C1" s="4"/>
      <c r="D1" s="4"/>
    </row>
    <row r="2" spans="1:26" s="5" customFormat="1" ht="12" x14ac:dyDescent="0.2">
      <c r="A2" s="6" t="s">
        <v>23</v>
      </c>
      <c r="B2" s="4"/>
      <c r="C2" s="4"/>
      <c r="D2" s="4"/>
    </row>
    <row r="3" spans="1:26" s="5" customFormat="1" ht="12" x14ac:dyDescent="0.2">
      <c r="A3" s="3"/>
      <c r="B3" s="4"/>
      <c r="C3" s="4"/>
      <c r="D3" s="4"/>
    </row>
    <row r="4" spans="1:26" s="5" customFormat="1" ht="12" x14ac:dyDescent="0.2">
      <c r="A4" s="6" t="s">
        <v>817</v>
      </c>
      <c r="B4" s="4"/>
      <c r="C4" s="4"/>
      <c r="D4" s="4"/>
    </row>
    <row r="5" spans="1:26" s="5" customFormat="1" ht="12" x14ac:dyDescent="0.2">
      <c r="A5" s="45"/>
      <c r="B5" s="4"/>
      <c r="C5" s="4"/>
      <c r="D5" s="4"/>
    </row>
    <row r="6" spans="1:26" s="5" customFormat="1" ht="15" x14ac:dyDescent="0.25">
      <c r="A6" s="54" t="s">
        <v>818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</row>
    <row r="7" spans="1:26" s="5" customFormat="1" ht="12" x14ac:dyDescent="0.2">
      <c r="A7" s="55" t="s">
        <v>18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</row>
    <row r="8" spans="1:26" s="5" customFormat="1" ht="12" x14ac:dyDescent="0.2">
      <c r="A8" s="55" t="s">
        <v>24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</row>
    <row r="9" spans="1:26" s="5" customFormat="1" ht="12" x14ac:dyDescent="0.2">
      <c r="A9" s="56" t="s">
        <v>25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</row>
    <row r="10" spans="1:26" s="5" customFormat="1" ht="12" x14ac:dyDescent="0.2"/>
    <row r="11" spans="1:26" s="5" customFormat="1" ht="12" x14ac:dyDescent="0.2">
      <c r="G11" s="57" t="s">
        <v>16</v>
      </c>
      <c r="H11" s="58"/>
      <c r="I11" s="59"/>
      <c r="J11" s="57" t="s">
        <v>17</v>
      </c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9"/>
    </row>
    <row r="12" spans="1:26" s="5" customFormat="1" x14ac:dyDescent="0.2">
      <c r="D12" s="3" t="s">
        <v>1</v>
      </c>
      <c r="G12" s="63">
        <f>225929/1000</f>
        <v>225.929</v>
      </c>
      <c r="H12" s="64"/>
      <c r="I12" s="7" t="s">
        <v>2</v>
      </c>
      <c r="J12" s="65">
        <f>1406732/1000</f>
        <v>1406.732</v>
      </c>
      <c r="K12" s="66"/>
      <c r="L12" s="8"/>
      <c r="M12" s="8"/>
      <c r="N12" s="8"/>
      <c r="O12" s="8"/>
      <c r="P12" s="8"/>
      <c r="Q12" s="8"/>
      <c r="R12" s="8"/>
      <c r="S12" s="8"/>
      <c r="T12" s="8"/>
      <c r="U12" s="7" t="s">
        <v>2</v>
      </c>
    </row>
    <row r="13" spans="1:26" s="5" customFormat="1" x14ac:dyDescent="0.2">
      <c r="D13" s="9" t="s">
        <v>19</v>
      </c>
      <c r="F13" s="10"/>
      <c r="G13" s="63">
        <f>0/1000</f>
        <v>0</v>
      </c>
      <c r="H13" s="64"/>
      <c r="I13" s="7" t="s">
        <v>2</v>
      </c>
      <c r="J13" s="65">
        <f>0/1000</f>
        <v>0</v>
      </c>
      <c r="K13" s="66"/>
      <c r="L13" s="8"/>
      <c r="M13" s="8"/>
      <c r="N13" s="8"/>
      <c r="O13" s="8"/>
      <c r="P13" s="8"/>
      <c r="Q13" s="8"/>
      <c r="R13" s="8"/>
      <c r="S13" s="8"/>
      <c r="T13" s="8"/>
      <c r="U13" s="7" t="s">
        <v>2</v>
      </c>
    </row>
    <row r="14" spans="1:26" s="5" customFormat="1" x14ac:dyDescent="0.2">
      <c r="D14" s="9" t="s">
        <v>20</v>
      </c>
      <c r="F14" s="10"/>
      <c r="G14" s="63">
        <f>5101/1000</f>
        <v>5.101</v>
      </c>
      <c r="H14" s="64"/>
      <c r="I14" s="7" t="s">
        <v>2</v>
      </c>
      <c r="J14" s="65">
        <f>39304/1000</f>
        <v>39.304000000000002</v>
      </c>
      <c r="K14" s="66"/>
      <c r="L14" s="8"/>
      <c r="M14" s="8"/>
      <c r="N14" s="8"/>
      <c r="O14" s="8"/>
      <c r="P14" s="8"/>
      <c r="Q14" s="8"/>
      <c r="R14" s="8"/>
      <c r="S14" s="8"/>
      <c r="T14" s="8"/>
      <c r="U14" s="7" t="s">
        <v>2</v>
      </c>
    </row>
    <row r="15" spans="1:26" s="5" customFormat="1" x14ac:dyDescent="0.2">
      <c r="D15" s="3" t="s">
        <v>3</v>
      </c>
      <c r="G15" s="63">
        <f>(V15+V16)/1000</f>
        <v>1.4173300000000002</v>
      </c>
      <c r="H15" s="64"/>
      <c r="I15" s="7" t="s">
        <v>4</v>
      </c>
      <c r="J15" s="65">
        <f>(W15+W16)/1000</f>
        <v>1.4173300000000002</v>
      </c>
      <c r="K15" s="66"/>
      <c r="L15" s="8"/>
      <c r="M15" s="8"/>
      <c r="N15" s="8"/>
      <c r="O15" s="8"/>
      <c r="P15" s="8"/>
      <c r="Q15" s="8"/>
      <c r="R15" s="8"/>
      <c r="S15" s="8"/>
      <c r="T15" s="8"/>
      <c r="U15" s="7" t="s">
        <v>4</v>
      </c>
      <c r="V15" s="11">
        <v>1263.68</v>
      </c>
      <c r="W15" s="12">
        <v>1263.68</v>
      </c>
      <c r="X15" s="23">
        <v>16622</v>
      </c>
      <c r="Y15" s="23">
        <v>17534</v>
      </c>
      <c r="Z15" s="23">
        <v>10895</v>
      </c>
    </row>
    <row r="16" spans="1:26" s="5" customFormat="1" x14ac:dyDescent="0.2">
      <c r="D16" s="3" t="s">
        <v>5</v>
      </c>
      <c r="G16" s="63">
        <f>16622/1000</f>
        <v>16.622</v>
      </c>
      <c r="H16" s="64"/>
      <c r="I16" s="7" t="s">
        <v>2</v>
      </c>
      <c r="J16" s="65">
        <f>238793/1000</f>
        <v>238.79300000000001</v>
      </c>
      <c r="K16" s="66"/>
      <c r="L16" s="8"/>
      <c r="M16" s="8"/>
      <c r="N16" s="8"/>
      <c r="O16" s="8"/>
      <c r="P16" s="8"/>
      <c r="Q16" s="8"/>
      <c r="R16" s="8"/>
      <c r="S16" s="8"/>
      <c r="T16" s="8"/>
      <c r="U16" s="7" t="s">
        <v>2</v>
      </c>
      <c r="V16" s="11">
        <v>153.65</v>
      </c>
      <c r="W16" s="12">
        <v>153.65</v>
      </c>
      <c r="X16" s="24">
        <v>238793</v>
      </c>
      <c r="Y16" s="24">
        <v>214644</v>
      </c>
      <c r="Z16" s="24">
        <v>125037</v>
      </c>
    </row>
    <row r="17" spans="1:21" s="5" customFormat="1" ht="12" x14ac:dyDescent="0.2">
      <c r="F17" s="4"/>
      <c r="G17" s="13"/>
      <c r="H17" s="13"/>
      <c r="I17" s="14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4"/>
    </row>
    <row r="18" spans="1:21" s="5" customFormat="1" ht="12" x14ac:dyDescent="0.2">
      <c r="A18" s="30" t="s">
        <v>26</v>
      </c>
    </row>
    <row r="19" spans="1:21" s="5" customFormat="1" thickBot="1" x14ac:dyDescent="0.25">
      <c r="A19" s="17"/>
    </row>
    <row r="20" spans="1:21" s="19" customFormat="1" ht="27" customHeight="1" thickBot="1" x14ac:dyDescent="0.25">
      <c r="A20" s="60" t="s">
        <v>6</v>
      </c>
      <c r="B20" s="60" t="s">
        <v>7</v>
      </c>
      <c r="C20" s="60" t="s">
        <v>8</v>
      </c>
      <c r="D20" s="61" t="s">
        <v>9</v>
      </c>
      <c r="E20" s="61"/>
      <c r="F20" s="61"/>
      <c r="G20" s="61" t="s">
        <v>10</v>
      </c>
      <c r="H20" s="61"/>
      <c r="I20" s="61"/>
      <c r="J20" s="61" t="s">
        <v>11</v>
      </c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</row>
    <row r="21" spans="1:21" s="19" customFormat="1" ht="22.5" customHeight="1" thickBot="1" x14ac:dyDescent="0.25">
      <c r="A21" s="60"/>
      <c r="B21" s="60"/>
      <c r="C21" s="60"/>
      <c r="D21" s="62" t="s">
        <v>0</v>
      </c>
      <c r="E21" s="18" t="s">
        <v>12</v>
      </c>
      <c r="F21" s="18" t="s">
        <v>13</v>
      </c>
      <c r="G21" s="62" t="s">
        <v>0</v>
      </c>
      <c r="H21" s="18" t="s">
        <v>12</v>
      </c>
      <c r="I21" s="18" t="s">
        <v>13</v>
      </c>
      <c r="J21" s="62" t="s">
        <v>0</v>
      </c>
      <c r="K21" s="18" t="s">
        <v>12</v>
      </c>
      <c r="L21" s="18"/>
      <c r="M21" s="18"/>
      <c r="N21" s="18"/>
      <c r="O21" s="18"/>
      <c r="P21" s="18"/>
      <c r="Q21" s="18"/>
      <c r="R21" s="18"/>
      <c r="S21" s="18"/>
      <c r="T21" s="18"/>
      <c r="U21" s="18" t="s">
        <v>13</v>
      </c>
    </row>
    <row r="22" spans="1:21" s="19" customFormat="1" ht="22.5" customHeight="1" thickBot="1" x14ac:dyDescent="0.25">
      <c r="A22" s="60"/>
      <c r="B22" s="60"/>
      <c r="C22" s="60"/>
      <c r="D22" s="62"/>
      <c r="E22" s="18" t="s">
        <v>14</v>
      </c>
      <c r="F22" s="18" t="s">
        <v>15</v>
      </c>
      <c r="G22" s="62"/>
      <c r="H22" s="18" t="s">
        <v>14</v>
      </c>
      <c r="I22" s="18" t="s">
        <v>15</v>
      </c>
      <c r="J22" s="62"/>
      <c r="K22" s="18" t="s">
        <v>14</v>
      </c>
      <c r="L22" s="18"/>
      <c r="M22" s="18"/>
      <c r="N22" s="18"/>
      <c r="O22" s="18"/>
      <c r="P22" s="18"/>
      <c r="Q22" s="18"/>
      <c r="R22" s="18"/>
      <c r="S22" s="18"/>
      <c r="T22" s="18"/>
      <c r="U22" s="18" t="s">
        <v>15</v>
      </c>
    </row>
    <row r="23" spans="1:21" s="4" customFormat="1" x14ac:dyDescent="0.2">
      <c r="A23" s="31">
        <v>1</v>
      </c>
      <c r="B23" s="31">
        <v>2</v>
      </c>
      <c r="C23" s="31">
        <v>3</v>
      </c>
      <c r="D23" s="32">
        <v>4</v>
      </c>
      <c r="E23" s="31">
        <v>5</v>
      </c>
      <c r="F23" s="31">
        <v>6</v>
      </c>
      <c r="G23" s="32">
        <v>7</v>
      </c>
      <c r="H23" s="31">
        <v>8</v>
      </c>
      <c r="I23" s="31">
        <v>9</v>
      </c>
      <c r="J23" s="32">
        <v>10</v>
      </c>
      <c r="K23" s="31">
        <v>11</v>
      </c>
      <c r="L23" s="31"/>
      <c r="M23" s="31"/>
      <c r="N23" s="31"/>
      <c r="O23" s="31"/>
      <c r="P23" s="31"/>
      <c r="Q23" s="31"/>
      <c r="R23" s="31"/>
      <c r="S23" s="31"/>
      <c r="T23" s="31"/>
      <c r="U23" s="31">
        <v>12</v>
      </c>
    </row>
    <row r="24" spans="1:21" s="20" customFormat="1" ht="21" customHeight="1" x14ac:dyDescent="0.2">
      <c r="A24" s="50" t="s">
        <v>27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</row>
    <row r="25" spans="1:21" s="20" customFormat="1" ht="60" x14ac:dyDescent="0.2">
      <c r="A25" s="33">
        <v>1</v>
      </c>
      <c r="B25" s="34" t="s">
        <v>28</v>
      </c>
      <c r="C25" s="35" t="s">
        <v>29</v>
      </c>
      <c r="D25" s="36">
        <v>2445.2800000000002</v>
      </c>
      <c r="E25" s="37">
        <v>2445.2800000000002</v>
      </c>
      <c r="F25" s="36"/>
      <c r="G25" s="36">
        <v>1873</v>
      </c>
      <c r="H25" s="36">
        <v>1873</v>
      </c>
      <c r="I25" s="36"/>
      <c r="J25" s="36">
        <v>26907</v>
      </c>
      <c r="K25" s="37">
        <v>26907</v>
      </c>
      <c r="L25" s="37"/>
      <c r="M25" s="37"/>
      <c r="N25" s="37"/>
      <c r="O25" s="37"/>
      <c r="P25" s="37"/>
      <c r="Q25" s="37"/>
      <c r="R25" s="37"/>
      <c r="S25" s="37"/>
      <c r="T25" s="37"/>
      <c r="U25" s="37"/>
    </row>
    <row r="26" spans="1:21" s="20" customFormat="1" ht="108" x14ac:dyDescent="0.2">
      <c r="A26" s="33">
        <v>2</v>
      </c>
      <c r="B26" s="34" t="s">
        <v>30</v>
      </c>
      <c r="C26" s="35" t="s">
        <v>31</v>
      </c>
      <c r="D26" s="36">
        <v>2934.34</v>
      </c>
      <c r="E26" s="37">
        <v>2934.34</v>
      </c>
      <c r="F26" s="36"/>
      <c r="G26" s="36">
        <v>1039</v>
      </c>
      <c r="H26" s="36">
        <v>1039</v>
      </c>
      <c r="I26" s="36"/>
      <c r="J26" s="36">
        <v>14922</v>
      </c>
      <c r="K26" s="37">
        <v>14922</v>
      </c>
      <c r="L26" s="37"/>
      <c r="M26" s="37"/>
      <c r="N26" s="37"/>
      <c r="O26" s="37"/>
      <c r="P26" s="37"/>
      <c r="Q26" s="37"/>
      <c r="R26" s="37"/>
      <c r="S26" s="37"/>
      <c r="T26" s="37"/>
      <c r="U26" s="37"/>
    </row>
    <row r="27" spans="1:21" s="20" customFormat="1" ht="84" x14ac:dyDescent="0.2">
      <c r="A27" s="33">
        <v>3</v>
      </c>
      <c r="B27" s="34" t="s">
        <v>32</v>
      </c>
      <c r="C27" s="35" t="s">
        <v>33</v>
      </c>
      <c r="D27" s="36">
        <v>4775.4399999999996</v>
      </c>
      <c r="E27" s="37">
        <v>169.89</v>
      </c>
      <c r="F27" s="36" t="s">
        <v>34</v>
      </c>
      <c r="G27" s="36">
        <v>1995</v>
      </c>
      <c r="H27" s="36">
        <v>71</v>
      </c>
      <c r="I27" s="36" t="s">
        <v>35</v>
      </c>
      <c r="J27" s="36">
        <v>13008</v>
      </c>
      <c r="K27" s="37">
        <v>1020</v>
      </c>
      <c r="L27" s="37"/>
      <c r="M27" s="37"/>
      <c r="N27" s="37"/>
      <c r="O27" s="37"/>
      <c r="P27" s="37"/>
      <c r="Q27" s="37"/>
      <c r="R27" s="37"/>
      <c r="S27" s="37"/>
      <c r="T27" s="37"/>
      <c r="U27" s="37" t="s">
        <v>36</v>
      </c>
    </row>
    <row r="28" spans="1:21" s="20" customFormat="1" ht="72" x14ac:dyDescent="0.2">
      <c r="A28" s="33">
        <v>4</v>
      </c>
      <c r="B28" s="34" t="s">
        <v>37</v>
      </c>
      <c r="C28" s="35" t="s">
        <v>38</v>
      </c>
      <c r="D28" s="36">
        <v>2445.2800000000002</v>
      </c>
      <c r="E28" s="37">
        <v>2445.2800000000002</v>
      </c>
      <c r="F28" s="36"/>
      <c r="G28" s="36">
        <v>768</v>
      </c>
      <c r="H28" s="36">
        <v>768</v>
      </c>
      <c r="I28" s="36"/>
      <c r="J28" s="36">
        <v>11030</v>
      </c>
      <c r="K28" s="37">
        <v>11030</v>
      </c>
      <c r="L28" s="37"/>
      <c r="M28" s="37"/>
      <c r="N28" s="37"/>
      <c r="O28" s="37"/>
      <c r="P28" s="37"/>
      <c r="Q28" s="37"/>
      <c r="R28" s="37"/>
      <c r="S28" s="37"/>
      <c r="T28" s="37"/>
      <c r="U28" s="37"/>
    </row>
    <row r="29" spans="1:21" s="20" customFormat="1" ht="156" x14ac:dyDescent="0.2">
      <c r="A29" s="33">
        <v>5</v>
      </c>
      <c r="B29" s="34" t="s">
        <v>39</v>
      </c>
      <c r="C29" s="35" t="s">
        <v>40</v>
      </c>
      <c r="D29" s="36">
        <v>5252.98</v>
      </c>
      <c r="E29" s="37">
        <v>186.88</v>
      </c>
      <c r="F29" s="36" t="s">
        <v>41</v>
      </c>
      <c r="G29" s="36">
        <v>1191</v>
      </c>
      <c r="H29" s="36">
        <v>42</v>
      </c>
      <c r="I29" s="36" t="s">
        <v>42</v>
      </c>
      <c r="J29" s="36">
        <v>7767</v>
      </c>
      <c r="K29" s="37">
        <v>609</v>
      </c>
      <c r="L29" s="37"/>
      <c r="M29" s="37"/>
      <c r="N29" s="37"/>
      <c r="O29" s="37"/>
      <c r="P29" s="37"/>
      <c r="Q29" s="37"/>
      <c r="R29" s="37"/>
      <c r="S29" s="37"/>
      <c r="T29" s="37"/>
      <c r="U29" s="37" t="s">
        <v>43</v>
      </c>
    </row>
    <row r="30" spans="1:21" s="20" customFormat="1" ht="120" x14ac:dyDescent="0.2">
      <c r="A30" s="33">
        <v>6</v>
      </c>
      <c r="B30" s="34" t="s">
        <v>44</v>
      </c>
      <c r="C30" s="35" t="s">
        <v>45</v>
      </c>
      <c r="D30" s="36">
        <v>2934.34</v>
      </c>
      <c r="E30" s="37">
        <v>2934.34</v>
      </c>
      <c r="F30" s="36"/>
      <c r="G30" s="36">
        <v>499</v>
      </c>
      <c r="H30" s="36">
        <v>499</v>
      </c>
      <c r="I30" s="36"/>
      <c r="J30" s="36">
        <v>7166</v>
      </c>
      <c r="K30" s="37">
        <v>7166</v>
      </c>
      <c r="L30" s="37"/>
      <c r="M30" s="37"/>
      <c r="N30" s="37"/>
      <c r="O30" s="37"/>
      <c r="P30" s="37"/>
      <c r="Q30" s="37"/>
      <c r="R30" s="37"/>
      <c r="S30" s="37"/>
      <c r="T30" s="37"/>
      <c r="U30" s="37"/>
    </row>
    <row r="31" spans="1:21" s="20" customFormat="1" ht="17.850000000000001" customHeight="1" x14ac:dyDescent="0.2">
      <c r="A31" s="52" t="s">
        <v>46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</row>
    <row r="32" spans="1:21" s="20" customFormat="1" ht="96" x14ac:dyDescent="0.2">
      <c r="A32" s="33">
        <v>7</v>
      </c>
      <c r="B32" s="34" t="s">
        <v>47</v>
      </c>
      <c r="C32" s="35">
        <v>5</v>
      </c>
      <c r="D32" s="36">
        <v>60.79</v>
      </c>
      <c r="E32" s="37" t="s">
        <v>48</v>
      </c>
      <c r="F32" s="36" t="s">
        <v>49</v>
      </c>
      <c r="G32" s="36">
        <v>304</v>
      </c>
      <c r="H32" s="36" t="s">
        <v>50</v>
      </c>
      <c r="I32" s="36" t="s">
        <v>51</v>
      </c>
      <c r="J32" s="36">
        <v>2491</v>
      </c>
      <c r="K32" s="37" t="s">
        <v>52</v>
      </c>
      <c r="L32" s="37"/>
      <c r="M32" s="37"/>
      <c r="N32" s="37"/>
      <c r="O32" s="37"/>
      <c r="P32" s="37"/>
      <c r="Q32" s="37"/>
      <c r="R32" s="37"/>
      <c r="S32" s="37"/>
      <c r="T32" s="37"/>
      <c r="U32" s="37" t="s">
        <v>53</v>
      </c>
    </row>
    <row r="33" spans="1:21" s="20" customFormat="1" ht="60" x14ac:dyDescent="0.2">
      <c r="A33" s="33">
        <v>8</v>
      </c>
      <c r="B33" s="34" t="s">
        <v>54</v>
      </c>
      <c r="C33" s="35">
        <v>5</v>
      </c>
      <c r="D33" s="36">
        <v>22.4</v>
      </c>
      <c r="E33" s="37" t="s">
        <v>55</v>
      </c>
      <c r="F33" s="36"/>
      <c r="G33" s="36">
        <v>112</v>
      </c>
      <c r="H33" s="36" t="s">
        <v>56</v>
      </c>
      <c r="I33" s="36"/>
      <c r="J33" s="36">
        <v>1165</v>
      </c>
      <c r="K33" s="37" t="s">
        <v>57</v>
      </c>
      <c r="L33" s="37"/>
      <c r="M33" s="37"/>
      <c r="N33" s="37"/>
      <c r="O33" s="37"/>
      <c r="P33" s="37"/>
      <c r="Q33" s="37"/>
      <c r="R33" s="37"/>
      <c r="S33" s="37"/>
      <c r="T33" s="37"/>
      <c r="U33" s="37"/>
    </row>
    <row r="34" spans="1:21" s="20" customFormat="1" ht="60" x14ac:dyDescent="0.2">
      <c r="A34" s="33">
        <v>9</v>
      </c>
      <c r="B34" s="34" t="s">
        <v>58</v>
      </c>
      <c r="C34" s="35" t="s">
        <v>59</v>
      </c>
      <c r="D34" s="36">
        <v>144.41</v>
      </c>
      <c r="E34" s="37">
        <v>105.37</v>
      </c>
      <c r="F34" s="36" t="s">
        <v>60</v>
      </c>
      <c r="G34" s="36">
        <v>430</v>
      </c>
      <c r="H34" s="36">
        <v>314</v>
      </c>
      <c r="I34" s="36" t="s">
        <v>61</v>
      </c>
      <c r="J34" s="36">
        <v>5076</v>
      </c>
      <c r="K34" s="37">
        <v>4513</v>
      </c>
      <c r="L34" s="37"/>
      <c r="M34" s="37"/>
      <c r="N34" s="37"/>
      <c r="O34" s="37"/>
      <c r="P34" s="37"/>
      <c r="Q34" s="37"/>
      <c r="R34" s="37"/>
      <c r="S34" s="37"/>
      <c r="T34" s="37"/>
      <c r="U34" s="37" t="s">
        <v>62</v>
      </c>
    </row>
    <row r="35" spans="1:21" s="20" customFormat="1" ht="60" x14ac:dyDescent="0.2">
      <c r="A35" s="33">
        <v>10</v>
      </c>
      <c r="B35" s="34" t="s">
        <v>63</v>
      </c>
      <c r="C35" s="35" t="s">
        <v>64</v>
      </c>
      <c r="D35" s="36">
        <v>921.46</v>
      </c>
      <c r="E35" s="37">
        <v>921.46</v>
      </c>
      <c r="F35" s="36"/>
      <c r="G35" s="36">
        <v>898</v>
      </c>
      <c r="H35" s="36">
        <v>898</v>
      </c>
      <c r="I35" s="36"/>
      <c r="J35" s="36">
        <v>12911</v>
      </c>
      <c r="K35" s="37">
        <v>12911</v>
      </c>
      <c r="L35" s="37"/>
      <c r="M35" s="37"/>
      <c r="N35" s="37"/>
      <c r="O35" s="37"/>
      <c r="P35" s="37"/>
      <c r="Q35" s="37"/>
      <c r="R35" s="37"/>
      <c r="S35" s="37"/>
      <c r="T35" s="37"/>
      <c r="U35" s="37"/>
    </row>
    <row r="36" spans="1:21" s="20" customFormat="1" ht="48" x14ac:dyDescent="0.2">
      <c r="A36" s="33">
        <v>11</v>
      </c>
      <c r="B36" s="34" t="s">
        <v>65</v>
      </c>
      <c r="C36" s="35" t="s">
        <v>66</v>
      </c>
      <c r="D36" s="36">
        <v>117</v>
      </c>
      <c r="E36" s="37" t="s">
        <v>67</v>
      </c>
      <c r="F36" s="36"/>
      <c r="G36" s="36">
        <v>16384</v>
      </c>
      <c r="H36" s="36" t="s">
        <v>68</v>
      </c>
      <c r="I36" s="36"/>
      <c r="J36" s="36">
        <v>48831</v>
      </c>
      <c r="K36" s="37" t="s">
        <v>69</v>
      </c>
      <c r="L36" s="37"/>
      <c r="M36" s="37"/>
      <c r="N36" s="37"/>
      <c r="O36" s="37"/>
      <c r="P36" s="37"/>
      <c r="Q36" s="37"/>
      <c r="R36" s="37"/>
      <c r="S36" s="37"/>
      <c r="T36" s="37"/>
      <c r="U36" s="37"/>
    </row>
    <row r="37" spans="1:21" s="20" customFormat="1" ht="96" x14ac:dyDescent="0.2">
      <c r="A37" s="33">
        <v>12</v>
      </c>
      <c r="B37" s="34" t="s">
        <v>70</v>
      </c>
      <c r="C37" s="35" t="s">
        <v>71</v>
      </c>
      <c r="D37" s="36">
        <v>921.46</v>
      </c>
      <c r="E37" s="37">
        <v>921.46</v>
      </c>
      <c r="F37" s="36"/>
      <c r="G37" s="36">
        <v>205</v>
      </c>
      <c r="H37" s="36">
        <v>205</v>
      </c>
      <c r="I37" s="36"/>
      <c r="J37" s="36">
        <v>2940</v>
      </c>
      <c r="K37" s="37">
        <v>2940</v>
      </c>
      <c r="L37" s="37"/>
      <c r="M37" s="37"/>
      <c r="N37" s="37"/>
      <c r="O37" s="37"/>
      <c r="P37" s="37"/>
      <c r="Q37" s="37"/>
      <c r="R37" s="37"/>
      <c r="S37" s="37"/>
      <c r="T37" s="37"/>
      <c r="U37" s="37"/>
    </row>
    <row r="38" spans="1:21" s="20" customFormat="1" ht="48" x14ac:dyDescent="0.2">
      <c r="A38" s="33">
        <v>13</v>
      </c>
      <c r="B38" s="34" t="s">
        <v>65</v>
      </c>
      <c r="C38" s="35" t="s">
        <v>72</v>
      </c>
      <c r="D38" s="36">
        <v>117</v>
      </c>
      <c r="E38" s="37" t="s">
        <v>67</v>
      </c>
      <c r="F38" s="36"/>
      <c r="G38" s="36">
        <v>2857</v>
      </c>
      <c r="H38" s="36" t="s">
        <v>73</v>
      </c>
      <c r="I38" s="36"/>
      <c r="J38" s="36">
        <v>8516</v>
      </c>
      <c r="K38" s="37" t="s">
        <v>74</v>
      </c>
      <c r="L38" s="37"/>
      <c r="M38" s="37"/>
      <c r="N38" s="37"/>
      <c r="O38" s="37"/>
      <c r="P38" s="37"/>
      <c r="Q38" s="37"/>
      <c r="R38" s="37"/>
      <c r="S38" s="37"/>
      <c r="T38" s="37"/>
      <c r="U38" s="37"/>
    </row>
    <row r="39" spans="1:21" s="20" customFormat="1" ht="72" x14ac:dyDescent="0.2">
      <c r="A39" s="33">
        <v>14</v>
      </c>
      <c r="B39" s="34" t="s">
        <v>75</v>
      </c>
      <c r="C39" s="35" t="s">
        <v>76</v>
      </c>
      <c r="D39" s="36">
        <v>739.81</v>
      </c>
      <c r="E39" s="37"/>
      <c r="F39" s="36" t="s">
        <v>77</v>
      </c>
      <c r="G39" s="36">
        <v>461</v>
      </c>
      <c r="H39" s="36"/>
      <c r="I39" s="36" t="s">
        <v>78</v>
      </c>
      <c r="J39" s="36">
        <v>4140</v>
      </c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 t="s">
        <v>79</v>
      </c>
    </row>
    <row r="40" spans="1:21" s="20" customFormat="1" ht="48" x14ac:dyDescent="0.2">
      <c r="A40" s="33">
        <v>15</v>
      </c>
      <c r="B40" s="34" t="s">
        <v>80</v>
      </c>
      <c r="C40" s="35" t="s">
        <v>81</v>
      </c>
      <c r="D40" s="36">
        <v>399.93</v>
      </c>
      <c r="E40" s="37">
        <v>161.27000000000001</v>
      </c>
      <c r="F40" s="36" t="s">
        <v>82</v>
      </c>
      <c r="G40" s="36">
        <v>2493</v>
      </c>
      <c r="H40" s="36">
        <v>1005</v>
      </c>
      <c r="I40" s="36" t="s">
        <v>83</v>
      </c>
      <c r="J40" s="36">
        <v>25014</v>
      </c>
      <c r="K40" s="37">
        <v>14447</v>
      </c>
      <c r="L40" s="37"/>
      <c r="M40" s="37"/>
      <c r="N40" s="37"/>
      <c r="O40" s="37"/>
      <c r="P40" s="37"/>
      <c r="Q40" s="37"/>
      <c r="R40" s="37"/>
      <c r="S40" s="37"/>
      <c r="T40" s="37"/>
      <c r="U40" s="37" t="s">
        <v>84</v>
      </c>
    </row>
    <row r="41" spans="1:21" s="20" customFormat="1" ht="72" x14ac:dyDescent="0.2">
      <c r="A41" s="33">
        <v>16</v>
      </c>
      <c r="B41" s="34" t="s">
        <v>85</v>
      </c>
      <c r="C41" s="35" t="s">
        <v>86</v>
      </c>
      <c r="D41" s="36">
        <v>739.81</v>
      </c>
      <c r="E41" s="37"/>
      <c r="F41" s="36" t="s">
        <v>77</v>
      </c>
      <c r="G41" s="36">
        <v>22</v>
      </c>
      <c r="H41" s="36"/>
      <c r="I41" s="36" t="s">
        <v>87</v>
      </c>
      <c r="J41" s="36">
        <v>199</v>
      </c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 t="s">
        <v>88</v>
      </c>
    </row>
    <row r="42" spans="1:21" s="20" customFormat="1" ht="48" x14ac:dyDescent="0.2">
      <c r="A42" s="33">
        <v>17</v>
      </c>
      <c r="B42" s="34" t="s">
        <v>89</v>
      </c>
      <c r="C42" s="35" t="s">
        <v>90</v>
      </c>
      <c r="D42" s="36">
        <v>399.93</v>
      </c>
      <c r="E42" s="37">
        <v>161.27000000000001</v>
      </c>
      <c r="F42" s="36" t="s">
        <v>82</v>
      </c>
      <c r="G42" s="36">
        <v>120</v>
      </c>
      <c r="H42" s="36">
        <v>48</v>
      </c>
      <c r="I42" s="36" t="s">
        <v>91</v>
      </c>
      <c r="J42" s="36">
        <v>1200</v>
      </c>
      <c r="K42" s="37">
        <v>693</v>
      </c>
      <c r="L42" s="37"/>
      <c r="M42" s="37"/>
      <c r="N42" s="37"/>
      <c r="O42" s="37"/>
      <c r="P42" s="37"/>
      <c r="Q42" s="37"/>
      <c r="R42" s="37"/>
      <c r="S42" s="37"/>
      <c r="T42" s="37"/>
      <c r="U42" s="37" t="s">
        <v>92</v>
      </c>
    </row>
    <row r="43" spans="1:21" s="20" customFormat="1" ht="36" x14ac:dyDescent="0.2">
      <c r="A43" s="33">
        <v>18</v>
      </c>
      <c r="B43" s="34" t="s">
        <v>93</v>
      </c>
      <c r="C43" s="35" t="s">
        <v>94</v>
      </c>
      <c r="D43" s="36">
        <v>116</v>
      </c>
      <c r="E43" s="37" t="s">
        <v>95</v>
      </c>
      <c r="F43" s="36"/>
      <c r="G43" s="36">
        <v>3815</v>
      </c>
      <c r="H43" s="36" t="s">
        <v>96</v>
      </c>
      <c r="I43" s="36"/>
      <c r="J43" s="36">
        <v>12243</v>
      </c>
      <c r="K43" s="37" t="s">
        <v>97</v>
      </c>
      <c r="L43" s="37"/>
      <c r="M43" s="37"/>
      <c r="N43" s="37"/>
      <c r="O43" s="37"/>
      <c r="P43" s="37"/>
      <c r="Q43" s="37"/>
      <c r="R43" s="37"/>
      <c r="S43" s="37"/>
      <c r="T43" s="37"/>
      <c r="U43" s="37"/>
    </row>
    <row r="44" spans="1:21" s="20" customFormat="1" ht="72" x14ac:dyDescent="0.2">
      <c r="A44" s="33">
        <v>19</v>
      </c>
      <c r="B44" s="34" t="s">
        <v>98</v>
      </c>
      <c r="C44" s="35" t="s">
        <v>99</v>
      </c>
      <c r="D44" s="36">
        <v>921.46</v>
      </c>
      <c r="E44" s="37">
        <v>921.46</v>
      </c>
      <c r="F44" s="36"/>
      <c r="G44" s="36">
        <v>20</v>
      </c>
      <c r="H44" s="36">
        <v>20</v>
      </c>
      <c r="I44" s="36"/>
      <c r="J44" s="36">
        <v>291</v>
      </c>
      <c r="K44" s="37">
        <v>291</v>
      </c>
      <c r="L44" s="37"/>
      <c r="M44" s="37"/>
      <c r="N44" s="37"/>
      <c r="O44" s="37"/>
      <c r="P44" s="37"/>
      <c r="Q44" s="37"/>
      <c r="R44" s="37"/>
      <c r="S44" s="37"/>
      <c r="T44" s="37"/>
      <c r="U44" s="37"/>
    </row>
    <row r="45" spans="1:21" s="20" customFormat="1" ht="48" x14ac:dyDescent="0.2">
      <c r="A45" s="33">
        <v>20</v>
      </c>
      <c r="B45" s="34" t="s">
        <v>65</v>
      </c>
      <c r="C45" s="35" t="s">
        <v>100</v>
      </c>
      <c r="D45" s="36">
        <v>117</v>
      </c>
      <c r="E45" s="37" t="s">
        <v>67</v>
      </c>
      <c r="F45" s="36"/>
      <c r="G45" s="36">
        <v>283</v>
      </c>
      <c r="H45" s="36" t="s">
        <v>101</v>
      </c>
      <c r="I45" s="36"/>
      <c r="J45" s="36">
        <v>844</v>
      </c>
      <c r="K45" s="37" t="s">
        <v>102</v>
      </c>
      <c r="L45" s="37"/>
      <c r="M45" s="37"/>
      <c r="N45" s="37"/>
      <c r="O45" s="37"/>
      <c r="P45" s="37"/>
      <c r="Q45" s="37"/>
      <c r="R45" s="37"/>
      <c r="S45" s="37"/>
      <c r="T45" s="37"/>
      <c r="U45" s="37"/>
    </row>
    <row r="46" spans="1:21" s="20" customFormat="1" ht="48" x14ac:dyDescent="0.2">
      <c r="A46" s="33">
        <v>21</v>
      </c>
      <c r="B46" s="34" t="s">
        <v>103</v>
      </c>
      <c r="C46" s="35" t="s">
        <v>104</v>
      </c>
      <c r="D46" s="36">
        <v>25.11</v>
      </c>
      <c r="E46" s="37" t="s">
        <v>105</v>
      </c>
      <c r="F46" s="36"/>
      <c r="G46" s="36">
        <v>2888</v>
      </c>
      <c r="H46" s="36" t="s">
        <v>106</v>
      </c>
      <c r="I46" s="36"/>
      <c r="J46" s="36">
        <v>18712</v>
      </c>
      <c r="K46" s="37" t="s">
        <v>107</v>
      </c>
      <c r="L46" s="37"/>
      <c r="M46" s="37"/>
      <c r="N46" s="37"/>
      <c r="O46" s="37"/>
      <c r="P46" s="37"/>
      <c r="Q46" s="37"/>
      <c r="R46" s="37"/>
      <c r="S46" s="37"/>
      <c r="T46" s="37"/>
      <c r="U46" s="37"/>
    </row>
    <row r="47" spans="1:21" s="20" customFormat="1" ht="96" x14ac:dyDescent="0.2">
      <c r="A47" s="33">
        <v>22</v>
      </c>
      <c r="B47" s="34" t="s">
        <v>108</v>
      </c>
      <c r="C47" s="35" t="s">
        <v>109</v>
      </c>
      <c r="D47" s="36">
        <v>144.41</v>
      </c>
      <c r="E47" s="37">
        <v>105.37</v>
      </c>
      <c r="F47" s="36" t="s">
        <v>60</v>
      </c>
      <c r="G47" s="36">
        <v>32</v>
      </c>
      <c r="H47" s="36">
        <v>23</v>
      </c>
      <c r="I47" s="36" t="s">
        <v>110</v>
      </c>
      <c r="J47" s="36">
        <v>375</v>
      </c>
      <c r="K47" s="37">
        <v>333</v>
      </c>
      <c r="L47" s="37"/>
      <c r="M47" s="37"/>
      <c r="N47" s="37"/>
      <c r="O47" s="37"/>
      <c r="P47" s="37"/>
      <c r="Q47" s="37"/>
      <c r="R47" s="37"/>
      <c r="S47" s="37"/>
      <c r="T47" s="37"/>
      <c r="U47" s="37" t="s">
        <v>111</v>
      </c>
    </row>
    <row r="48" spans="1:21" s="20" customFormat="1" ht="60" x14ac:dyDescent="0.2">
      <c r="A48" s="33">
        <v>23</v>
      </c>
      <c r="B48" s="34" t="s">
        <v>112</v>
      </c>
      <c r="C48" s="35" t="s">
        <v>113</v>
      </c>
      <c r="D48" s="36">
        <v>4.9800000000000004</v>
      </c>
      <c r="E48" s="37"/>
      <c r="F48" s="36">
        <v>4.9800000000000004</v>
      </c>
      <c r="G48" s="36">
        <v>1764</v>
      </c>
      <c r="H48" s="36"/>
      <c r="I48" s="36">
        <v>1764</v>
      </c>
      <c r="J48" s="36">
        <v>13343</v>
      </c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>
        <v>13343</v>
      </c>
    </row>
    <row r="49" spans="1:21" s="20" customFormat="1" ht="36" x14ac:dyDescent="0.2">
      <c r="A49" s="33">
        <v>24</v>
      </c>
      <c r="B49" s="34" t="s">
        <v>114</v>
      </c>
      <c r="C49" s="35" t="s">
        <v>115</v>
      </c>
      <c r="D49" s="36">
        <v>398.5</v>
      </c>
      <c r="E49" s="37" t="s">
        <v>116</v>
      </c>
      <c r="F49" s="36" t="s">
        <v>117</v>
      </c>
      <c r="G49" s="36">
        <v>72</v>
      </c>
      <c r="H49" s="36">
        <v>7</v>
      </c>
      <c r="I49" s="36" t="s">
        <v>118</v>
      </c>
      <c r="J49" s="36">
        <v>640</v>
      </c>
      <c r="K49" s="37" t="s">
        <v>119</v>
      </c>
      <c r="L49" s="37"/>
      <c r="M49" s="37"/>
      <c r="N49" s="37"/>
      <c r="O49" s="37"/>
      <c r="P49" s="37"/>
      <c r="Q49" s="37"/>
      <c r="R49" s="37"/>
      <c r="S49" s="37"/>
      <c r="T49" s="37"/>
      <c r="U49" s="37" t="s">
        <v>120</v>
      </c>
    </row>
    <row r="50" spans="1:21" s="20" customFormat="1" ht="72" x14ac:dyDescent="0.2">
      <c r="A50" s="38">
        <v>25</v>
      </c>
      <c r="B50" s="39" t="s">
        <v>121</v>
      </c>
      <c r="C50" s="40" t="s">
        <v>113</v>
      </c>
      <c r="D50" s="41">
        <v>11.86</v>
      </c>
      <c r="E50" s="42"/>
      <c r="F50" s="41">
        <v>11.86</v>
      </c>
      <c r="G50" s="41">
        <v>4200</v>
      </c>
      <c r="H50" s="41"/>
      <c r="I50" s="41">
        <v>4200</v>
      </c>
      <c r="J50" s="41">
        <v>19728</v>
      </c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>
        <v>19728</v>
      </c>
    </row>
    <row r="51" spans="1:21" s="20" customFormat="1" ht="21" customHeight="1" x14ac:dyDescent="0.2">
      <c r="A51" s="50" t="s">
        <v>122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</row>
    <row r="52" spans="1:21" s="20" customFormat="1" ht="17.850000000000001" customHeight="1" x14ac:dyDescent="0.2">
      <c r="A52" s="52" t="s">
        <v>123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</row>
    <row r="53" spans="1:21" s="20" customFormat="1" ht="72" x14ac:dyDescent="0.2">
      <c r="A53" s="33">
        <v>26</v>
      </c>
      <c r="B53" s="34" t="s">
        <v>124</v>
      </c>
      <c r="C53" s="35" t="s">
        <v>125</v>
      </c>
      <c r="D53" s="36">
        <v>178.27</v>
      </c>
      <c r="E53" s="37" t="s">
        <v>126</v>
      </c>
      <c r="F53" s="36">
        <v>76.760000000000005</v>
      </c>
      <c r="G53" s="36">
        <v>280</v>
      </c>
      <c r="H53" s="36" t="s">
        <v>127</v>
      </c>
      <c r="I53" s="36">
        <v>121</v>
      </c>
      <c r="J53" s="36">
        <v>2115</v>
      </c>
      <c r="K53" s="37" t="s">
        <v>128</v>
      </c>
      <c r="L53" s="37"/>
      <c r="M53" s="37"/>
      <c r="N53" s="37"/>
      <c r="O53" s="37"/>
      <c r="P53" s="37"/>
      <c r="Q53" s="37"/>
      <c r="R53" s="37"/>
      <c r="S53" s="37"/>
      <c r="T53" s="37"/>
      <c r="U53" s="37">
        <v>202</v>
      </c>
    </row>
    <row r="54" spans="1:21" s="20" customFormat="1" ht="60" x14ac:dyDescent="0.2">
      <c r="A54" s="33">
        <v>27</v>
      </c>
      <c r="B54" s="34" t="s">
        <v>129</v>
      </c>
      <c r="C54" s="35">
        <v>157</v>
      </c>
      <c r="D54" s="36">
        <v>114.48</v>
      </c>
      <c r="E54" s="37" t="s">
        <v>130</v>
      </c>
      <c r="F54" s="36"/>
      <c r="G54" s="36">
        <v>17973</v>
      </c>
      <c r="H54" s="36" t="s">
        <v>131</v>
      </c>
      <c r="I54" s="36"/>
      <c r="J54" s="36">
        <v>116467</v>
      </c>
      <c r="K54" s="37" t="s">
        <v>132</v>
      </c>
      <c r="L54" s="37"/>
      <c r="M54" s="37"/>
      <c r="N54" s="37"/>
      <c r="O54" s="37"/>
      <c r="P54" s="37"/>
      <c r="Q54" s="37"/>
      <c r="R54" s="37"/>
      <c r="S54" s="37"/>
      <c r="T54" s="37"/>
      <c r="U54" s="37"/>
    </row>
    <row r="55" spans="1:21" s="20" customFormat="1" ht="17.850000000000001" customHeight="1" x14ac:dyDescent="0.2">
      <c r="A55" s="52" t="s">
        <v>133</v>
      </c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</row>
    <row r="56" spans="1:21" s="20" customFormat="1" ht="84" x14ac:dyDescent="0.2">
      <c r="A56" s="33">
        <v>28</v>
      </c>
      <c r="B56" s="34" t="s">
        <v>134</v>
      </c>
      <c r="C56" s="35" t="s">
        <v>135</v>
      </c>
      <c r="D56" s="36">
        <v>315.02</v>
      </c>
      <c r="E56" s="37" t="s">
        <v>136</v>
      </c>
      <c r="F56" s="36">
        <v>27.11</v>
      </c>
      <c r="G56" s="36">
        <v>1260</v>
      </c>
      <c r="H56" s="36" t="s">
        <v>137</v>
      </c>
      <c r="I56" s="36">
        <v>108</v>
      </c>
      <c r="J56" s="36">
        <v>4493</v>
      </c>
      <c r="K56" s="37" t="s">
        <v>138</v>
      </c>
      <c r="L56" s="37"/>
      <c r="M56" s="37"/>
      <c r="N56" s="37"/>
      <c r="O56" s="37"/>
      <c r="P56" s="37"/>
      <c r="Q56" s="37"/>
      <c r="R56" s="37"/>
      <c r="S56" s="37"/>
      <c r="T56" s="37"/>
      <c r="U56" s="37">
        <v>338</v>
      </c>
    </row>
    <row r="57" spans="1:21" s="20" customFormat="1" ht="60" x14ac:dyDescent="0.2">
      <c r="A57" s="33">
        <v>29</v>
      </c>
      <c r="B57" s="34" t="s">
        <v>139</v>
      </c>
      <c r="C57" s="35">
        <v>2</v>
      </c>
      <c r="D57" s="36">
        <v>201.21</v>
      </c>
      <c r="E57" s="37" t="s">
        <v>140</v>
      </c>
      <c r="F57" s="36"/>
      <c r="G57" s="36">
        <v>402</v>
      </c>
      <c r="H57" s="36" t="s">
        <v>141</v>
      </c>
      <c r="I57" s="36"/>
      <c r="J57" s="36">
        <v>923</v>
      </c>
      <c r="K57" s="37" t="s">
        <v>142</v>
      </c>
      <c r="L57" s="37"/>
      <c r="M57" s="37"/>
      <c r="N57" s="37"/>
      <c r="O57" s="37"/>
      <c r="P57" s="37"/>
      <c r="Q57" s="37"/>
      <c r="R57" s="37"/>
      <c r="S57" s="37"/>
      <c r="T57" s="37"/>
      <c r="U57" s="37"/>
    </row>
    <row r="58" spans="1:21" s="20" customFormat="1" ht="60" x14ac:dyDescent="0.2">
      <c r="A58" s="33">
        <v>30</v>
      </c>
      <c r="B58" s="34" t="s">
        <v>143</v>
      </c>
      <c r="C58" s="35">
        <v>1</v>
      </c>
      <c r="D58" s="36">
        <v>101.47</v>
      </c>
      <c r="E58" s="37" t="s">
        <v>144</v>
      </c>
      <c r="F58" s="36"/>
      <c r="G58" s="36">
        <v>101</v>
      </c>
      <c r="H58" s="36" t="s">
        <v>145</v>
      </c>
      <c r="I58" s="36"/>
      <c r="J58" s="36">
        <v>201</v>
      </c>
      <c r="K58" s="37" t="s">
        <v>146</v>
      </c>
      <c r="L58" s="37"/>
      <c r="M58" s="37"/>
      <c r="N58" s="37"/>
      <c r="O58" s="37"/>
      <c r="P58" s="37"/>
      <c r="Q58" s="37"/>
      <c r="R58" s="37"/>
      <c r="S58" s="37"/>
      <c r="T58" s="37"/>
      <c r="U58" s="37"/>
    </row>
    <row r="59" spans="1:21" s="20" customFormat="1" ht="60" x14ac:dyDescent="0.2">
      <c r="A59" s="33">
        <v>31</v>
      </c>
      <c r="B59" s="34" t="s">
        <v>147</v>
      </c>
      <c r="C59" s="35">
        <v>1</v>
      </c>
      <c r="D59" s="36">
        <v>60.12</v>
      </c>
      <c r="E59" s="37" t="s">
        <v>148</v>
      </c>
      <c r="F59" s="36"/>
      <c r="G59" s="36">
        <v>60</v>
      </c>
      <c r="H59" s="36" t="s">
        <v>149</v>
      </c>
      <c r="I59" s="36"/>
      <c r="J59" s="36">
        <v>390</v>
      </c>
      <c r="K59" s="37" t="s">
        <v>150</v>
      </c>
      <c r="L59" s="37"/>
      <c r="M59" s="37"/>
      <c r="N59" s="37"/>
      <c r="O59" s="37"/>
      <c r="P59" s="37"/>
      <c r="Q59" s="37"/>
      <c r="R59" s="37"/>
      <c r="S59" s="37"/>
      <c r="T59" s="37"/>
      <c r="U59" s="37"/>
    </row>
    <row r="60" spans="1:21" s="20" customFormat="1" ht="72" x14ac:dyDescent="0.2">
      <c r="A60" s="33">
        <v>32</v>
      </c>
      <c r="B60" s="34" t="s">
        <v>151</v>
      </c>
      <c r="C60" s="35">
        <v>3</v>
      </c>
      <c r="D60" s="36">
        <v>315.02</v>
      </c>
      <c r="E60" s="37" t="s">
        <v>136</v>
      </c>
      <c r="F60" s="36">
        <v>27.11</v>
      </c>
      <c r="G60" s="36">
        <v>945</v>
      </c>
      <c r="H60" s="36" t="s">
        <v>152</v>
      </c>
      <c r="I60" s="36">
        <v>81</v>
      </c>
      <c r="J60" s="36">
        <v>3370</v>
      </c>
      <c r="K60" s="37" t="s">
        <v>153</v>
      </c>
      <c r="L60" s="37"/>
      <c r="M60" s="37"/>
      <c r="N60" s="37"/>
      <c r="O60" s="37"/>
      <c r="P60" s="37"/>
      <c r="Q60" s="37"/>
      <c r="R60" s="37"/>
      <c r="S60" s="37"/>
      <c r="T60" s="37"/>
      <c r="U60" s="37">
        <v>254</v>
      </c>
    </row>
    <row r="61" spans="1:21" s="20" customFormat="1" ht="36" x14ac:dyDescent="0.2">
      <c r="A61" s="33">
        <v>33</v>
      </c>
      <c r="B61" s="34" t="s">
        <v>154</v>
      </c>
      <c r="C61" s="35">
        <v>3</v>
      </c>
      <c r="D61" s="36">
        <v>700</v>
      </c>
      <c r="E61" s="37" t="s">
        <v>155</v>
      </c>
      <c r="F61" s="36"/>
      <c r="G61" s="36">
        <v>2100</v>
      </c>
      <c r="H61" s="36" t="s">
        <v>156</v>
      </c>
      <c r="I61" s="36"/>
      <c r="J61" s="36">
        <v>2641</v>
      </c>
      <c r="K61" s="37" t="s">
        <v>157</v>
      </c>
      <c r="L61" s="37"/>
      <c r="M61" s="37"/>
      <c r="N61" s="37"/>
      <c r="O61" s="37"/>
      <c r="P61" s="37"/>
      <c r="Q61" s="37"/>
      <c r="R61" s="37"/>
      <c r="S61" s="37"/>
      <c r="T61" s="37"/>
      <c r="U61" s="37"/>
    </row>
    <row r="62" spans="1:21" s="20" customFormat="1" ht="72" x14ac:dyDescent="0.2">
      <c r="A62" s="33">
        <v>34</v>
      </c>
      <c r="B62" s="34" t="s">
        <v>158</v>
      </c>
      <c r="C62" s="35">
        <v>9</v>
      </c>
      <c r="D62" s="36">
        <v>313.82</v>
      </c>
      <c r="E62" s="37" t="s">
        <v>159</v>
      </c>
      <c r="F62" s="36">
        <v>28.74</v>
      </c>
      <c r="G62" s="36">
        <v>2824</v>
      </c>
      <c r="H62" s="36" t="s">
        <v>160</v>
      </c>
      <c r="I62" s="36">
        <v>259</v>
      </c>
      <c r="J62" s="36">
        <v>10141</v>
      </c>
      <c r="K62" s="37" t="s">
        <v>161</v>
      </c>
      <c r="L62" s="37"/>
      <c r="M62" s="37"/>
      <c r="N62" s="37"/>
      <c r="O62" s="37"/>
      <c r="P62" s="37"/>
      <c r="Q62" s="37"/>
      <c r="R62" s="37"/>
      <c r="S62" s="37"/>
      <c r="T62" s="37"/>
      <c r="U62" s="37">
        <v>818</v>
      </c>
    </row>
    <row r="63" spans="1:21" s="20" customFormat="1" ht="48" x14ac:dyDescent="0.2">
      <c r="A63" s="33">
        <v>35</v>
      </c>
      <c r="B63" s="34" t="s">
        <v>162</v>
      </c>
      <c r="C63" s="35">
        <v>16</v>
      </c>
      <c r="D63" s="36">
        <v>2.23</v>
      </c>
      <c r="E63" s="37">
        <v>0.97</v>
      </c>
      <c r="F63" s="36">
        <v>1.26</v>
      </c>
      <c r="G63" s="36">
        <v>36</v>
      </c>
      <c r="H63" s="36">
        <v>16</v>
      </c>
      <c r="I63" s="36">
        <v>20</v>
      </c>
      <c r="J63" s="36">
        <v>323</v>
      </c>
      <c r="K63" s="37">
        <v>224</v>
      </c>
      <c r="L63" s="37"/>
      <c r="M63" s="37"/>
      <c r="N63" s="37"/>
      <c r="O63" s="37"/>
      <c r="P63" s="37"/>
      <c r="Q63" s="37"/>
      <c r="R63" s="37"/>
      <c r="S63" s="37"/>
      <c r="T63" s="37"/>
      <c r="U63" s="37">
        <v>99</v>
      </c>
    </row>
    <row r="64" spans="1:21" s="20" customFormat="1" ht="60" x14ac:dyDescent="0.2">
      <c r="A64" s="33">
        <v>36</v>
      </c>
      <c r="B64" s="34" t="s">
        <v>163</v>
      </c>
      <c r="C64" s="35">
        <v>1</v>
      </c>
      <c r="D64" s="36">
        <v>315.02</v>
      </c>
      <c r="E64" s="37" t="s">
        <v>136</v>
      </c>
      <c r="F64" s="36">
        <v>27.11</v>
      </c>
      <c r="G64" s="36">
        <v>315</v>
      </c>
      <c r="H64" s="36" t="s">
        <v>164</v>
      </c>
      <c r="I64" s="36">
        <v>27</v>
      </c>
      <c r="J64" s="36">
        <v>1123</v>
      </c>
      <c r="K64" s="37" t="s">
        <v>165</v>
      </c>
      <c r="L64" s="37"/>
      <c r="M64" s="37"/>
      <c r="N64" s="37"/>
      <c r="O64" s="37"/>
      <c r="P64" s="37"/>
      <c r="Q64" s="37"/>
      <c r="R64" s="37"/>
      <c r="S64" s="37"/>
      <c r="T64" s="37"/>
      <c r="U64" s="37">
        <v>85</v>
      </c>
    </row>
    <row r="65" spans="1:21" s="20" customFormat="1" ht="72" x14ac:dyDescent="0.2">
      <c r="A65" s="33">
        <v>37</v>
      </c>
      <c r="B65" s="34" t="s">
        <v>166</v>
      </c>
      <c r="C65" s="35">
        <v>1</v>
      </c>
      <c r="D65" s="36">
        <v>256.76</v>
      </c>
      <c r="E65" s="37" t="s">
        <v>167</v>
      </c>
      <c r="F65" s="36"/>
      <c r="G65" s="36">
        <v>257</v>
      </c>
      <c r="H65" s="36" t="s">
        <v>168</v>
      </c>
      <c r="I65" s="36"/>
      <c r="J65" s="36">
        <v>685</v>
      </c>
      <c r="K65" s="37" t="s">
        <v>169</v>
      </c>
      <c r="L65" s="37"/>
      <c r="M65" s="37"/>
      <c r="N65" s="37"/>
      <c r="O65" s="37"/>
      <c r="P65" s="37"/>
      <c r="Q65" s="37"/>
      <c r="R65" s="37"/>
      <c r="S65" s="37"/>
      <c r="T65" s="37"/>
      <c r="U65" s="37"/>
    </row>
    <row r="66" spans="1:21" s="20" customFormat="1" ht="60" x14ac:dyDescent="0.2">
      <c r="A66" s="33">
        <v>38</v>
      </c>
      <c r="B66" s="34" t="s">
        <v>163</v>
      </c>
      <c r="C66" s="35">
        <v>2</v>
      </c>
      <c r="D66" s="36">
        <v>315.02</v>
      </c>
      <c r="E66" s="37" t="s">
        <v>136</v>
      </c>
      <c r="F66" s="36">
        <v>27.11</v>
      </c>
      <c r="G66" s="36">
        <v>630</v>
      </c>
      <c r="H66" s="36" t="s">
        <v>170</v>
      </c>
      <c r="I66" s="36">
        <v>54</v>
      </c>
      <c r="J66" s="36">
        <v>2247</v>
      </c>
      <c r="K66" s="37" t="s">
        <v>171</v>
      </c>
      <c r="L66" s="37"/>
      <c r="M66" s="37"/>
      <c r="N66" s="37"/>
      <c r="O66" s="37"/>
      <c r="P66" s="37"/>
      <c r="Q66" s="37"/>
      <c r="R66" s="37"/>
      <c r="S66" s="37"/>
      <c r="T66" s="37"/>
      <c r="U66" s="37">
        <v>169</v>
      </c>
    </row>
    <row r="67" spans="1:21" s="20" customFormat="1" ht="60" x14ac:dyDescent="0.2">
      <c r="A67" s="33">
        <v>39</v>
      </c>
      <c r="B67" s="34" t="s">
        <v>172</v>
      </c>
      <c r="C67" s="35">
        <v>2</v>
      </c>
      <c r="D67" s="36">
        <v>822.82</v>
      </c>
      <c r="E67" s="37" t="s">
        <v>173</v>
      </c>
      <c r="F67" s="36"/>
      <c r="G67" s="36">
        <v>1646</v>
      </c>
      <c r="H67" s="36" t="s">
        <v>174</v>
      </c>
      <c r="I67" s="36"/>
      <c r="J67" s="36">
        <v>10664</v>
      </c>
      <c r="K67" s="37" t="s">
        <v>175</v>
      </c>
      <c r="L67" s="37"/>
      <c r="M67" s="37"/>
      <c r="N67" s="37"/>
      <c r="O67" s="37"/>
      <c r="P67" s="37"/>
      <c r="Q67" s="37"/>
      <c r="R67" s="37"/>
      <c r="S67" s="37"/>
      <c r="T67" s="37"/>
      <c r="U67" s="37"/>
    </row>
    <row r="68" spans="1:21" s="20" customFormat="1" ht="60" x14ac:dyDescent="0.2">
      <c r="A68" s="33">
        <v>40</v>
      </c>
      <c r="B68" s="34" t="s">
        <v>163</v>
      </c>
      <c r="C68" s="35">
        <v>5</v>
      </c>
      <c r="D68" s="36">
        <v>315.02</v>
      </c>
      <c r="E68" s="37" t="s">
        <v>136</v>
      </c>
      <c r="F68" s="36">
        <v>27.11</v>
      </c>
      <c r="G68" s="36">
        <v>1575</v>
      </c>
      <c r="H68" s="36" t="s">
        <v>176</v>
      </c>
      <c r="I68" s="36">
        <v>136</v>
      </c>
      <c r="J68" s="36">
        <v>5617</v>
      </c>
      <c r="K68" s="37" t="s">
        <v>177</v>
      </c>
      <c r="L68" s="37"/>
      <c r="M68" s="37"/>
      <c r="N68" s="37"/>
      <c r="O68" s="37"/>
      <c r="P68" s="37"/>
      <c r="Q68" s="37"/>
      <c r="R68" s="37"/>
      <c r="S68" s="37"/>
      <c r="T68" s="37"/>
      <c r="U68" s="37">
        <v>423</v>
      </c>
    </row>
    <row r="69" spans="1:21" s="20" customFormat="1" ht="60" x14ac:dyDescent="0.2">
      <c r="A69" s="33">
        <v>41</v>
      </c>
      <c r="B69" s="34" t="s">
        <v>178</v>
      </c>
      <c r="C69" s="35">
        <v>5</v>
      </c>
      <c r="D69" s="36">
        <v>197.8</v>
      </c>
      <c r="E69" s="37" t="s">
        <v>179</v>
      </c>
      <c r="F69" s="36"/>
      <c r="G69" s="36">
        <v>989</v>
      </c>
      <c r="H69" s="36" t="s">
        <v>180</v>
      </c>
      <c r="I69" s="36"/>
      <c r="J69" s="36">
        <v>3463</v>
      </c>
      <c r="K69" s="37" t="s">
        <v>181</v>
      </c>
      <c r="L69" s="37"/>
      <c r="M69" s="37"/>
      <c r="N69" s="37"/>
      <c r="O69" s="37"/>
      <c r="P69" s="37"/>
      <c r="Q69" s="37"/>
      <c r="R69" s="37"/>
      <c r="S69" s="37"/>
      <c r="T69" s="37"/>
      <c r="U69" s="37"/>
    </row>
    <row r="70" spans="1:21" s="20" customFormat="1" ht="17.850000000000001" customHeight="1" x14ac:dyDescent="0.2">
      <c r="A70" s="52" t="s">
        <v>182</v>
      </c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</row>
    <row r="71" spans="1:21" s="20" customFormat="1" ht="72" x14ac:dyDescent="0.2">
      <c r="A71" s="33">
        <v>42</v>
      </c>
      <c r="B71" s="34" t="s">
        <v>183</v>
      </c>
      <c r="C71" s="35" t="s">
        <v>184</v>
      </c>
      <c r="D71" s="36">
        <v>178.27</v>
      </c>
      <c r="E71" s="37" t="s">
        <v>126</v>
      </c>
      <c r="F71" s="36">
        <v>76.760000000000005</v>
      </c>
      <c r="G71" s="36">
        <v>282</v>
      </c>
      <c r="H71" s="36" t="s">
        <v>185</v>
      </c>
      <c r="I71" s="36">
        <v>121</v>
      </c>
      <c r="J71" s="36">
        <v>2128</v>
      </c>
      <c r="K71" s="37" t="s">
        <v>186</v>
      </c>
      <c r="L71" s="37"/>
      <c r="M71" s="37"/>
      <c r="N71" s="37"/>
      <c r="O71" s="37"/>
      <c r="P71" s="37"/>
      <c r="Q71" s="37"/>
      <c r="R71" s="37"/>
      <c r="S71" s="37"/>
      <c r="T71" s="37"/>
      <c r="U71" s="37">
        <v>203</v>
      </c>
    </row>
    <row r="72" spans="1:21" s="20" customFormat="1" ht="60" x14ac:dyDescent="0.2">
      <c r="A72" s="33">
        <v>43</v>
      </c>
      <c r="B72" s="34" t="s">
        <v>187</v>
      </c>
      <c r="C72" s="35">
        <v>226</v>
      </c>
      <c r="D72" s="36">
        <v>92.75</v>
      </c>
      <c r="E72" s="37" t="s">
        <v>188</v>
      </c>
      <c r="F72" s="36"/>
      <c r="G72" s="36">
        <v>20962</v>
      </c>
      <c r="H72" s="36" t="s">
        <v>189</v>
      </c>
      <c r="I72" s="36"/>
      <c r="J72" s="36">
        <v>135831</v>
      </c>
      <c r="K72" s="37" t="s">
        <v>190</v>
      </c>
      <c r="L72" s="37"/>
      <c r="M72" s="37"/>
      <c r="N72" s="37"/>
      <c r="O72" s="37"/>
      <c r="P72" s="37"/>
      <c r="Q72" s="37"/>
      <c r="R72" s="37"/>
      <c r="S72" s="37"/>
      <c r="T72" s="37"/>
      <c r="U72" s="37"/>
    </row>
    <row r="73" spans="1:21" s="20" customFormat="1" ht="17.850000000000001" customHeight="1" x14ac:dyDescent="0.2">
      <c r="A73" s="52" t="s">
        <v>191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</row>
    <row r="74" spans="1:21" s="20" customFormat="1" ht="48" x14ac:dyDescent="0.2">
      <c r="A74" s="33">
        <v>44</v>
      </c>
      <c r="B74" s="34" t="s">
        <v>192</v>
      </c>
      <c r="C74" s="35">
        <v>1</v>
      </c>
      <c r="D74" s="36">
        <v>1595.71</v>
      </c>
      <c r="E74" s="37">
        <v>337.21</v>
      </c>
      <c r="F74" s="36" t="s">
        <v>193</v>
      </c>
      <c r="G74" s="36">
        <v>1596</v>
      </c>
      <c r="H74" s="36">
        <v>337</v>
      </c>
      <c r="I74" s="36" t="s">
        <v>194</v>
      </c>
      <c r="J74" s="36">
        <v>12286</v>
      </c>
      <c r="K74" s="37">
        <v>4843</v>
      </c>
      <c r="L74" s="37"/>
      <c r="M74" s="37"/>
      <c r="N74" s="37"/>
      <c r="O74" s="37"/>
      <c r="P74" s="37"/>
      <c r="Q74" s="37"/>
      <c r="R74" s="37"/>
      <c r="S74" s="37"/>
      <c r="T74" s="37"/>
      <c r="U74" s="37" t="s">
        <v>195</v>
      </c>
    </row>
    <row r="75" spans="1:21" s="20" customFormat="1" ht="48" x14ac:dyDescent="0.2">
      <c r="A75" s="33">
        <v>45</v>
      </c>
      <c r="B75" s="34" t="s">
        <v>196</v>
      </c>
      <c r="C75" s="35">
        <v>1</v>
      </c>
      <c r="D75" s="36">
        <v>923.87</v>
      </c>
      <c r="E75" s="37">
        <v>176.31</v>
      </c>
      <c r="F75" s="36" t="s">
        <v>197</v>
      </c>
      <c r="G75" s="36">
        <v>924</v>
      </c>
      <c r="H75" s="36">
        <v>176</v>
      </c>
      <c r="I75" s="36" t="s">
        <v>198</v>
      </c>
      <c r="J75" s="36">
        <v>6969</v>
      </c>
      <c r="K75" s="37">
        <v>2532</v>
      </c>
      <c r="L75" s="37"/>
      <c r="M75" s="37"/>
      <c r="N75" s="37"/>
      <c r="O75" s="37"/>
      <c r="P75" s="37"/>
      <c r="Q75" s="37"/>
      <c r="R75" s="37"/>
      <c r="S75" s="37"/>
      <c r="T75" s="37"/>
      <c r="U75" s="37" t="s">
        <v>199</v>
      </c>
    </row>
    <row r="76" spans="1:21" s="20" customFormat="1" ht="84" x14ac:dyDescent="0.2">
      <c r="A76" s="33">
        <v>46</v>
      </c>
      <c r="B76" s="34" t="s">
        <v>200</v>
      </c>
      <c r="C76" s="35" t="s">
        <v>201</v>
      </c>
      <c r="D76" s="36">
        <v>9486.57</v>
      </c>
      <c r="E76" s="37" t="s">
        <v>202</v>
      </c>
      <c r="F76" s="36" t="s">
        <v>203</v>
      </c>
      <c r="G76" s="36">
        <v>6451</v>
      </c>
      <c r="H76" s="36" t="s">
        <v>204</v>
      </c>
      <c r="I76" s="36" t="s">
        <v>205</v>
      </c>
      <c r="J76" s="36">
        <v>16821</v>
      </c>
      <c r="K76" s="37" t="s">
        <v>206</v>
      </c>
      <c r="L76" s="37"/>
      <c r="M76" s="37"/>
      <c r="N76" s="37"/>
      <c r="O76" s="37"/>
      <c r="P76" s="37"/>
      <c r="Q76" s="37"/>
      <c r="R76" s="37"/>
      <c r="S76" s="37"/>
      <c r="T76" s="37"/>
      <c r="U76" s="37" t="s">
        <v>207</v>
      </c>
    </row>
    <row r="77" spans="1:21" s="20" customFormat="1" ht="252" x14ac:dyDescent="0.2">
      <c r="A77" s="33">
        <v>47</v>
      </c>
      <c r="B77" s="34" t="s">
        <v>208</v>
      </c>
      <c r="C77" s="35" t="s">
        <v>201</v>
      </c>
      <c r="D77" s="36">
        <v>11031.82</v>
      </c>
      <c r="E77" s="37" t="s">
        <v>209</v>
      </c>
      <c r="F77" s="36" t="s">
        <v>210</v>
      </c>
      <c r="G77" s="36">
        <v>7502</v>
      </c>
      <c r="H77" s="36" t="s">
        <v>211</v>
      </c>
      <c r="I77" s="36" t="s">
        <v>212</v>
      </c>
      <c r="J77" s="36">
        <v>21959</v>
      </c>
      <c r="K77" s="37" t="s">
        <v>213</v>
      </c>
      <c r="L77" s="37"/>
      <c r="M77" s="37"/>
      <c r="N77" s="37"/>
      <c r="O77" s="37"/>
      <c r="P77" s="37"/>
      <c r="Q77" s="37"/>
      <c r="R77" s="37"/>
      <c r="S77" s="37"/>
      <c r="T77" s="37"/>
      <c r="U77" s="37" t="s">
        <v>214</v>
      </c>
    </row>
    <row r="78" spans="1:21" s="20" customFormat="1" ht="36" x14ac:dyDescent="0.2">
      <c r="A78" s="33">
        <v>48</v>
      </c>
      <c r="B78" s="34" t="s">
        <v>215</v>
      </c>
      <c r="C78" s="35" t="s">
        <v>216</v>
      </c>
      <c r="D78" s="36">
        <v>1180</v>
      </c>
      <c r="E78" s="37" t="s">
        <v>217</v>
      </c>
      <c r="F78" s="36"/>
      <c r="G78" s="36">
        <v>915</v>
      </c>
      <c r="H78" s="36" t="s">
        <v>218</v>
      </c>
      <c r="I78" s="36"/>
      <c r="J78" s="36">
        <v>10135</v>
      </c>
      <c r="K78" s="37" t="s">
        <v>219</v>
      </c>
      <c r="L78" s="37"/>
      <c r="M78" s="37"/>
      <c r="N78" s="37"/>
      <c r="O78" s="37"/>
      <c r="P78" s="37"/>
      <c r="Q78" s="37"/>
      <c r="R78" s="37"/>
      <c r="S78" s="37"/>
      <c r="T78" s="37"/>
      <c r="U78" s="37"/>
    </row>
    <row r="79" spans="1:21" s="20" customFormat="1" ht="48" x14ac:dyDescent="0.2">
      <c r="A79" s="33">
        <v>49</v>
      </c>
      <c r="B79" s="34" t="s">
        <v>220</v>
      </c>
      <c r="C79" s="35" t="s">
        <v>221</v>
      </c>
      <c r="D79" s="36">
        <v>39779.379999999997</v>
      </c>
      <c r="E79" s="37" t="s">
        <v>222</v>
      </c>
      <c r="F79" s="36"/>
      <c r="G79" s="36">
        <v>5410</v>
      </c>
      <c r="H79" s="36" t="s">
        <v>223</v>
      </c>
      <c r="I79" s="36"/>
      <c r="J79" s="36">
        <v>24840</v>
      </c>
      <c r="K79" s="37" t="s">
        <v>224</v>
      </c>
      <c r="L79" s="37"/>
      <c r="M79" s="37"/>
      <c r="N79" s="37"/>
      <c r="O79" s="37"/>
      <c r="P79" s="37"/>
      <c r="Q79" s="37"/>
      <c r="R79" s="37"/>
      <c r="S79" s="37"/>
      <c r="T79" s="37"/>
      <c r="U79" s="37"/>
    </row>
    <row r="80" spans="1:21" s="20" customFormat="1" ht="17.850000000000001" customHeight="1" x14ac:dyDescent="0.2">
      <c r="A80" s="52" t="s">
        <v>225</v>
      </c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</row>
    <row r="81" spans="1:21" s="20" customFormat="1" ht="84" x14ac:dyDescent="0.2">
      <c r="A81" s="33">
        <v>50</v>
      </c>
      <c r="B81" s="34" t="s">
        <v>226</v>
      </c>
      <c r="C81" s="35">
        <v>7</v>
      </c>
      <c r="D81" s="36">
        <v>64.02</v>
      </c>
      <c r="E81" s="37" t="s">
        <v>227</v>
      </c>
      <c r="F81" s="36">
        <v>27.11</v>
      </c>
      <c r="G81" s="36">
        <v>448</v>
      </c>
      <c r="H81" s="36" t="s">
        <v>228</v>
      </c>
      <c r="I81" s="36">
        <v>190</v>
      </c>
      <c r="J81" s="36">
        <v>3616</v>
      </c>
      <c r="K81" s="37" t="s">
        <v>229</v>
      </c>
      <c r="L81" s="37"/>
      <c r="M81" s="37"/>
      <c r="N81" s="37"/>
      <c r="O81" s="37"/>
      <c r="P81" s="37"/>
      <c r="Q81" s="37"/>
      <c r="R81" s="37"/>
      <c r="S81" s="37"/>
      <c r="T81" s="37"/>
      <c r="U81" s="37">
        <v>592</v>
      </c>
    </row>
    <row r="82" spans="1:21" s="20" customFormat="1" ht="60" x14ac:dyDescent="0.2">
      <c r="A82" s="33">
        <v>51</v>
      </c>
      <c r="B82" s="34" t="s">
        <v>230</v>
      </c>
      <c r="C82" s="35">
        <v>7</v>
      </c>
      <c r="D82" s="36">
        <v>453.38</v>
      </c>
      <c r="E82" s="37" t="s">
        <v>231</v>
      </c>
      <c r="F82" s="36"/>
      <c r="G82" s="36">
        <v>3174</v>
      </c>
      <c r="H82" s="36" t="s">
        <v>232</v>
      </c>
      <c r="I82" s="36"/>
      <c r="J82" s="36">
        <v>20565</v>
      </c>
      <c r="K82" s="37" t="s">
        <v>233</v>
      </c>
      <c r="L82" s="37"/>
      <c r="M82" s="37"/>
      <c r="N82" s="37"/>
      <c r="O82" s="37"/>
      <c r="P82" s="37"/>
      <c r="Q82" s="37"/>
      <c r="R82" s="37"/>
      <c r="S82" s="37"/>
      <c r="T82" s="37"/>
      <c r="U82" s="37"/>
    </row>
    <row r="83" spans="1:21" s="20" customFormat="1" ht="96" x14ac:dyDescent="0.2">
      <c r="A83" s="33">
        <v>52</v>
      </c>
      <c r="B83" s="34" t="s">
        <v>234</v>
      </c>
      <c r="C83" s="35" t="s">
        <v>235</v>
      </c>
      <c r="D83" s="36">
        <v>64.02</v>
      </c>
      <c r="E83" s="37" t="s">
        <v>227</v>
      </c>
      <c r="F83" s="36">
        <v>27.11</v>
      </c>
      <c r="G83" s="36">
        <v>384</v>
      </c>
      <c r="H83" s="36" t="s">
        <v>236</v>
      </c>
      <c r="I83" s="36">
        <v>163</v>
      </c>
      <c r="J83" s="36">
        <v>3099</v>
      </c>
      <c r="K83" s="37" t="s">
        <v>237</v>
      </c>
      <c r="L83" s="37"/>
      <c r="M83" s="37"/>
      <c r="N83" s="37"/>
      <c r="O83" s="37"/>
      <c r="P83" s="37"/>
      <c r="Q83" s="37"/>
      <c r="R83" s="37"/>
      <c r="S83" s="37"/>
      <c r="T83" s="37"/>
      <c r="U83" s="37">
        <v>507</v>
      </c>
    </row>
    <row r="84" spans="1:21" s="20" customFormat="1" ht="84" x14ac:dyDescent="0.2">
      <c r="A84" s="33">
        <v>53</v>
      </c>
      <c r="B84" s="34" t="s">
        <v>238</v>
      </c>
      <c r="C84" s="35">
        <v>11</v>
      </c>
      <c r="D84" s="36">
        <v>62.82</v>
      </c>
      <c r="E84" s="37" t="s">
        <v>239</v>
      </c>
      <c r="F84" s="36">
        <v>28.74</v>
      </c>
      <c r="G84" s="36">
        <v>691</v>
      </c>
      <c r="H84" s="36" t="s">
        <v>240</v>
      </c>
      <c r="I84" s="36">
        <v>316</v>
      </c>
      <c r="J84" s="36">
        <v>5720</v>
      </c>
      <c r="K84" s="37" t="s">
        <v>241</v>
      </c>
      <c r="L84" s="37"/>
      <c r="M84" s="37"/>
      <c r="N84" s="37"/>
      <c r="O84" s="37"/>
      <c r="P84" s="37"/>
      <c r="Q84" s="37"/>
      <c r="R84" s="37"/>
      <c r="S84" s="37"/>
      <c r="T84" s="37"/>
      <c r="U84" s="37">
        <v>1000</v>
      </c>
    </row>
    <row r="85" spans="1:21" s="20" customFormat="1" ht="60" x14ac:dyDescent="0.2">
      <c r="A85" s="33">
        <v>54</v>
      </c>
      <c r="B85" s="34" t="s">
        <v>242</v>
      </c>
      <c r="C85" s="35">
        <v>3</v>
      </c>
      <c r="D85" s="36">
        <v>54.93</v>
      </c>
      <c r="E85" s="37" t="s">
        <v>243</v>
      </c>
      <c r="F85" s="36"/>
      <c r="G85" s="36">
        <v>165</v>
      </c>
      <c r="H85" s="36" t="s">
        <v>244</v>
      </c>
      <c r="I85" s="36"/>
      <c r="J85" s="36">
        <v>1068</v>
      </c>
      <c r="K85" s="37" t="s">
        <v>245</v>
      </c>
      <c r="L85" s="37"/>
      <c r="M85" s="37"/>
      <c r="N85" s="37"/>
      <c r="O85" s="37"/>
      <c r="P85" s="37"/>
      <c r="Q85" s="37"/>
      <c r="R85" s="37"/>
      <c r="S85" s="37"/>
      <c r="T85" s="37"/>
      <c r="U85" s="37"/>
    </row>
    <row r="86" spans="1:21" s="20" customFormat="1" ht="48" x14ac:dyDescent="0.2">
      <c r="A86" s="33">
        <v>55</v>
      </c>
      <c r="B86" s="34" t="s">
        <v>246</v>
      </c>
      <c r="C86" s="35">
        <v>2</v>
      </c>
      <c r="D86" s="36">
        <v>31.76</v>
      </c>
      <c r="E86" s="37" t="s">
        <v>247</v>
      </c>
      <c r="F86" s="36"/>
      <c r="G86" s="36">
        <v>64</v>
      </c>
      <c r="H86" s="36" t="s">
        <v>248</v>
      </c>
      <c r="I86" s="36"/>
      <c r="J86" s="36">
        <v>412</v>
      </c>
      <c r="K86" s="37" t="s">
        <v>249</v>
      </c>
      <c r="L86" s="37"/>
      <c r="M86" s="37"/>
      <c r="N86" s="37"/>
      <c r="O86" s="37"/>
      <c r="P86" s="37"/>
      <c r="Q86" s="37"/>
      <c r="R86" s="37"/>
      <c r="S86" s="37"/>
      <c r="T86" s="37"/>
      <c r="U86" s="37"/>
    </row>
    <row r="87" spans="1:21" s="20" customFormat="1" ht="60" x14ac:dyDescent="0.2">
      <c r="A87" s="33">
        <v>56</v>
      </c>
      <c r="B87" s="34" t="s">
        <v>250</v>
      </c>
      <c r="C87" s="35">
        <v>1</v>
      </c>
      <c r="D87" s="36">
        <v>164.63</v>
      </c>
      <c r="E87" s="37" t="s">
        <v>251</v>
      </c>
      <c r="F87" s="36"/>
      <c r="G87" s="36">
        <v>165</v>
      </c>
      <c r="H87" s="36" t="s">
        <v>244</v>
      </c>
      <c r="I87" s="36"/>
      <c r="J87" s="36">
        <v>1067</v>
      </c>
      <c r="K87" s="37" t="s">
        <v>252</v>
      </c>
      <c r="L87" s="37"/>
      <c r="M87" s="37"/>
      <c r="N87" s="37"/>
      <c r="O87" s="37"/>
      <c r="P87" s="37"/>
      <c r="Q87" s="37"/>
      <c r="R87" s="37"/>
      <c r="S87" s="37"/>
      <c r="T87" s="37"/>
      <c r="U87" s="37"/>
    </row>
    <row r="88" spans="1:21" s="20" customFormat="1" ht="48" x14ac:dyDescent="0.2">
      <c r="A88" s="33">
        <v>57</v>
      </c>
      <c r="B88" s="34" t="s">
        <v>253</v>
      </c>
      <c r="C88" s="35">
        <v>24</v>
      </c>
      <c r="D88" s="36">
        <v>115.86</v>
      </c>
      <c r="E88" s="37" t="s">
        <v>254</v>
      </c>
      <c r="F88" s="36"/>
      <c r="G88" s="36">
        <v>2781</v>
      </c>
      <c r="H88" s="36" t="s">
        <v>255</v>
      </c>
      <c r="I88" s="36"/>
      <c r="J88" s="36">
        <v>18018</v>
      </c>
      <c r="K88" s="37" t="s">
        <v>256</v>
      </c>
      <c r="L88" s="37"/>
      <c r="M88" s="37"/>
      <c r="N88" s="37"/>
      <c r="O88" s="37"/>
      <c r="P88" s="37"/>
      <c r="Q88" s="37"/>
      <c r="R88" s="37"/>
      <c r="S88" s="37"/>
      <c r="T88" s="37"/>
      <c r="U88" s="37"/>
    </row>
    <row r="89" spans="1:21" s="20" customFormat="1" ht="48" x14ac:dyDescent="0.2">
      <c r="A89" s="33">
        <v>58</v>
      </c>
      <c r="B89" s="34" t="s">
        <v>257</v>
      </c>
      <c r="C89" s="35">
        <v>13</v>
      </c>
      <c r="D89" s="36">
        <v>2.23</v>
      </c>
      <c r="E89" s="37">
        <v>0.97</v>
      </c>
      <c r="F89" s="36">
        <v>1.26</v>
      </c>
      <c r="G89" s="36">
        <v>29</v>
      </c>
      <c r="H89" s="36">
        <v>13</v>
      </c>
      <c r="I89" s="36">
        <v>16</v>
      </c>
      <c r="J89" s="36">
        <v>263</v>
      </c>
      <c r="K89" s="37">
        <v>182</v>
      </c>
      <c r="L89" s="37"/>
      <c r="M89" s="37"/>
      <c r="N89" s="37"/>
      <c r="O89" s="37"/>
      <c r="P89" s="37"/>
      <c r="Q89" s="37"/>
      <c r="R89" s="37"/>
      <c r="S89" s="37"/>
      <c r="T89" s="37"/>
      <c r="U89" s="37">
        <v>81</v>
      </c>
    </row>
    <row r="90" spans="1:21" s="20" customFormat="1" ht="17.850000000000001" customHeight="1" x14ac:dyDescent="0.2">
      <c r="A90" s="52" t="s">
        <v>258</v>
      </c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</row>
    <row r="91" spans="1:21" s="20" customFormat="1" ht="72" x14ac:dyDescent="0.2">
      <c r="A91" s="33">
        <v>59</v>
      </c>
      <c r="B91" s="34" t="s">
        <v>259</v>
      </c>
      <c r="C91" s="35" t="s">
        <v>260</v>
      </c>
      <c r="D91" s="36">
        <v>152.57</v>
      </c>
      <c r="E91" s="37" t="s">
        <v>261</v>
      </c>
      <c r="F91" s="36">
        <v>70.58</v>
      </c>
      <c r="G91" s="36">
        <v>439</v>
      </c>
      <c r="H91" s="36" t="s">
        <v>262</v>
      </c>
      <c r="I91" s="36">
        <v>203</v>
      </c>
      <c r="J91" s="36">
        <v>3553</v>
      </c>
      <c r="K91" s="37" t="s">
        <v>263</v>
      </c>
      <c r="L91" s="37"/>
      <c r="M91" s="37"/>
      <c r="N91" s="37"/>
      <c r="O91" s="37"/>
      <c r="P91" s="37"/>
      <c r="Q91" s="37"/>
      <c r="R91" s="37"/>
      <c r="S91" s="37"/>
      <c r="T91" s="37"/>
      <c r="U91" s="37">
        <v>340</v>
      </c>
    </row>
    <row r="92" spans="1:21" s="20" customFormat="1" ht="60" x14ac:dyDescent="0.2">
      <c r="A92" s="33">
        <v>60</v>
      </c>
      <c r="B92" s="34" t="s">
        <v>264</v>
      </c>
      <c r="C92" s="35">
        <v>228</v>
      </c>
      <c r="D92" s="36">
        <v>38.28</v>
      </c>
      <c r="E92" s="37" t="s">
        <v>265</v>
      </c>
      <c r="F92" s="36"/>
      <c r="G92" s="36">
        <v>8728</v>
      </c>
      <c r="H92" s="36" t="s">
        <v>266</v>
      </c>
      <c r="I92" s="36"/>
      <c r="J92" s="36">
        <v>56555</v>
      </c>
      <c r="K92" s="37" t="s">
        <v>267</v>
      </c>
      <c r="L92" s="37"/>
      <c r="M92" s="37"/>
      <c r="N92" s="37"/>
      <c r="O92" s="37"/>
      <c r="P92" s="37"/>
      <c r="Q92" s="37"/>
      <c r="R92" s="37"/>
      <c r="S92" s="37"/>
      <c r="T92" s="37"/>
      <c r="U92" s="37"/>
    </row>
    <row r="93" spans="1:21" s="20" customFormat="1" ht="17.850000000000001" customHeight="1" x14ac:dyDescent="0.2">
      <c r="A93" s="52" t="s">
        <v>268</v>
      </c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</row>
    <row r="94" spans="1:21" s="20" customFormat="1" ht="84" x14ac:dyDescent="0.2">
      <c r="A94" s="33">
        <v>61</v>
      </c>
      <c r="B94" s="34" t="s">
        <v>269</v>
      </c>
      <c r="C94" s="35" t="s">
        <v>270</v>
      </c>
      <c r="D94" s="36">
        <v>212.58</v>
      </c>
      <c r="E94" s="37" t="s">
        <v>271</v>
      </c>
      <c r="F94" s="36">
        <v>15.14</v>
      </c>
      <c r="G94" s="36">
        <v>5952</v>
      </c>
      <c r="H94" s="36" t="s">
        <v>272</v>
      </c>
      <c r="I94" s="36">
        <v>424</v>
      </c>
      <c r="J94" s="36">
        <v>18163</v>
      </c>
      <c r="K94" s="37" t="s">
        <v>273</v>
      </c>
      <c r="L94" s="37"/>
      <c r="M94" s="37"/>
      <c r="N94" s="37"/>
      <c r="O94" s="37"/>
      <c r="P94" s="37"/>
      <c r="Q94" s="37"/>
      <c r="R94" s="37"/>
      <c r="S94" s="37"/>
      <c r="T94" s="37"/>
      <c r="U94" s="37">
        <v>1324</v>
      </c>
    </row>
    <row r="95" spans="1:21" s="20" customFormat="1" ht="60" x14ac:dyDescent="0.2">
      <c r="A95" s="33">
        <v>62</v>
      </c>
      <c r="B95" s="34" t="s">
        <v>274</v>
      </c>
      <c r="C95" s="35">
        <v>10</v>
      </c>
      <c r="D95" s="36">
        <v>90.12</v>
      </c>
      <c r="E95" s="37" t="s">
        <v>275</v>
      </c>
      <c r="F95" s="36"/>
      <c r="G95" s="36">
        <v>901</v>
      </c>
      <c r="H95" s="36" t="s">
        <v>276</v>
      </c>
      <c r="I95" s="36"/>
      <c r="J95" s="36">
        <v>1372</v>
      </c>
      <c r="K95" s="37" t="s">
        <v>277</v>
      </c>
      <c r="L95" s="37"/>
      <c r="M95" s="37"/>
      <c r="N95" s="37"/>
      <c r="O95" s="37"/>
      <c r="P95" s="37"/>
      <c r="Q95" s="37"/>
      <c r="R95" s="37"/>
      <c r="S95" s="37"/>
      <c r="T95" s="37"/>
      <c r="U95" s="37"/>
    </row>
    <row r="96" spans="1:21" s="20" customFormat="1" ht="36" x14ac:dyDescent="0.2">
      <c r="A96" s="33">
        <v>63</v>
      </c>
      <c r="B96" s="34" t="s">
        <v>278</v>
      </c>
      <c r="C96" s="35">
        <v>18</v>
      </c>
      <c r="D96" s="36">
        <v>385</v>
      </c>
      <c r="E96" s="37" t="s">
        <v>279</v>
      </c>
      <c r="F96" s="36"/>
      <c r="G96" s="36">
        <v>6930</v>
      </c>
      <c r="H96" s="36" t="s">
        <v>280</v>
      </c>
      <c r="I96" s="36"/>
      <c r="J96" s="36">
        <v>5199</v>
      </c>
      <c r="K96" s="37" t="s">
        <v>281</v>
      </c>
      <c r="L96" s="37"/>
      <c r="M96" s="37"/>
      <c r="N96" s="37"/>
      <c r="O96" s="37"/>
      <c r="P96" s="37"/>
      <c r="Q96" s="37"/>
      <c r="R96" s="37"/>
      <c r="S96" s="37"/>
      <c r="T96" s="37"/>
      <c r="U96" s="37"/>
    </row>
    <row r="97" spans="1:21" s="20" customFormat="1" ht="48" x14ac:dyDescent="0.2">
      <c r="A97" s="33">
        <v>64</v>
      </c>
      <c r="B97" s="34" t="s">
        <v>282</v>
      </c>
      <c r="C97" s="35">
        <v>48</v>
      </c>
      <c r="D97" s="36">
        <v>0.72</v>
      </c>
      <c r="E97" s="37">
        <v>0.49</v>
      </c>
      <c r="F97" s="36">
        <v>0.23</v>
      </c>
      <c r="G97" s="36">
        <v>35</v>
      </c>
      <c r="H97" s="36">
        <v>24</v>
      </c>
      <c r="I97" s="36">
        <v>11</v>
      </c>
      <c r="J97" s="36">
        <v>379</v>
      </c>
      <c r="K97" s="37">
        <v>336</v>
      </c>
      <c r="L97" s="37"/>
      <c r="M97" s="37"/>
      <c r="N97" s="37"/>
      <c r="O97" s="37"/>
      <c r="P97" s="37"/>
      <c r="Q97" s="37"/>
      <c r="R97" s="37"/>
      <c r="S97" s="37"/>
      <c r="T97" s="37"/>
      <c r="U97" s="37">
        <v>43</v>
      </c>
    </row>
    <row r="98" spans="1:21" s="20" customFormat="1" ht="72" x14ac:dyDescent="0.2">
      <c r="A98" s="33">
        <v>65</v>
      </c>
      <c r="B98" s="34" t="s">
        <v>283</v>
      </c>
      <c r="C98" s="35">
        <v>29</v>
      </c>
      <c r="D98" s="36">
        <v>212.27</v>
      </c>
      <c r="E98" s="37" t="s">
        <v>284</v>
      </c>
      <c r="F98" s="36">
        <v>16.07</v>
      </c>
      <c r="G98" s="36">
        <v>6156</v>
      </c>
      <c r="H98" s="36" t="s">
        <v>285</v>
      </c>
      <c r="I98" s="36">
        <v>466</v>
      </c>
      <c r="J98" s="36">
        <v>19056</v>
      </c>
      <c r="K98" s="37" t="s">
        <v>286</v>
      </c>
      <c r="L98" s="37"/>
      <c r="M98" s="37"/>
      <c r="N98" s="37"/>
      <c r="O98" s="37"/>
      <c r="P98" s="37"/>
      <c r="Q98" s="37"/>
      <c r="R98" s="37"/>
      <c r="S98" s="37"/>
      <c r="T98" s="37"/>
      <c r="U98" s="37">
        <v>1478</v>
      </c>
    </row>
    <row r="99" spans="1:21" s="20" customFormat="1" ht="60" x14ac:dyDescent="0.2">
      <c r="A99" s="33">
        <v>66</v>
      </c>
      <c r="B99" s="34" t="s">
        <v>287</v>
      </c>
      <c r="C99" s="35">
        <v>3</v>
      </c>
      <c r="D99" s="36">
        <v>212.58</v>
      </c>
      <c r="E99" s="37" t="s">
        <v>271</v>
      </c>
      <c r="F99" s="36">
        <v>15.14</v>
      </c>
      <c r="G99" s="36">
        <v>638</v>
      </c>
      <c r="H99" s="36" t="s">
        <v>288</v>
      </c>
      <c r="I99" s="36">
        <v>45</v>
      </c>
      <c r="J99" s="36">
        <v>1946</v>
      </c>
      <c r="K99" s="37" t="s">
        <v>289</v>
      </c>
      <c r="L99" s="37"/>
      <c r="M99" s="37"/>
      <c r="N99" s="37"/>
      <c r="O99" s="37"/>
      <c r="P99" s="37"/>
      <c r="Q99" s="37"/>
      <c r="R99" s="37"/>
      <c r="S99" s="37"/>
      <c r="T99" s="37"/>
      <c r="U99" s="37">
        <v>142</v>
      </c>
    </row>
    <row r="100" spans="1:21" s="20" customFormat="1" ht="72" x14ac:dyDescent="0.2">
      <c r="A100" s="33">
        <v>67</v>
      </c>
      <c r="B100" s="34" t="s">
        <v>290</v>
      </c>
      <c r="C100" s="35">
        <v>3</v>
      </c>
      <c r="D100" s="36">
        <v>82.76</v>
      </c>
      <c r="E100" s="37" t="s">
        <v>291</v>
      </c>
      <c r="F100" s="36"/>
      <c r="G100" s="36">
        <v>248</v>
      </c>
      <c r="H100" s="36" t="s">
        <v>292</v>
      </c>
      <c r="I100" s="36"/>
      <c r="J100" s="36">
        <v>600</v>
      </c>
      <c r="K100" s="37" t="s">
        <v>293</v>
      </c>
      <c r="L100" s="37"/>
      <c r="M100" s="37"/>
      <c r="N100" s="37"/>
      <c r="O100" s="37"/>
      <c r="P100" s="37"/>
      <c r="Q100" s="37"/>
      <c r="R100" s="37"/>
      <c r="S100" s="37"/>
      <c r="T100" s="37"/>
      <c r="U100" s="37"/>
    </row>
    <row r="101" spans="1:21" s="20" customFormat="1" ht="96" x14ac:dyDescent="0.2">
      <c r="A101" s="33">
        <v>68</v>
      </c>
      <c r="B101" s="34" t="s">
        <v>294</v>
      </c>
      <c r="C101" s="35" t="s">
        <v>295</v>
      </c>
      <c r="D101" s="36">
        <v>498.46</v>
      </c>
      <c r="E101" s="37">
        <v>87.77</v>
      </c>
      <c r="F101" s="36" t="s">
        <v>296</v>
      </c>
      <c r="G101" s="36">
        <v>305</v>
      </c>
      <c r="H101" s="36">
        <v>54</v>
      </c>
      <c r="I101" s="36" t="s">
        <v>297</v>
      </c>
      <c r="J101" s="36">
        <v>2173</v>
      </c>
      <c r="K101" s="37">
        <v>770</v>
      </c>
      <c r="L101" s="37"/>
      <c r="M101" s="37"/>
      <c r="N101" s="37"/>
      <c r="O101" s="37"/>
      <c r="P101" s="37"/>
      <c r="Q101" s="37"/>
      <c r="R101" s="37"/>
      <c r="S101" s="37"/>
      <c r="T101" s="37"/>
      <c r="U101" s="37" t="s">
        <v>298</v>
      </c>
    </row>
    <row r="102" spans="1:21" s="20" customFormat="1" ht="36" x14ac:dyDescent="0.2">
      <c r="A102" s="33">
        <v>69</v>
      </c>
      <c r="B102" s="34" t="s">
        <v>299</v>
      </c>
      <c r="C102" s="35">
        <v>611</v>
      </c>
      <c r="D102" s="36">
        <v>0.3</v>
      </c>
      <c r="E102" s="37" t="s">
        <v>300</v>
      </c>
      <c r="F102" s="36"/>
      <c r="G102" s="36">
        <v>183</v>
      </c>
      <c r="H102" s="36" t="s">
        <v>301</v>
      </c>
      <c r="I102" s="36"/>
      <c r="J102" s="36">
        <v>764</v>
      </c>
      <c r="K102" s="37" t="s">
        <v>302</v>
      </c>
      <c r="L102" s="37"/>
      <c r="M102" s="37"/>
      <c r="N102" s="37"/>
      <c r="O102" s="37"/>
      <c r="P102" s="37"/>
      <c r="Q102" s="37"/>
      <c r="R102" s="37"/>
      <c r="S102" s="37"/>
      <c r="T102" s="37"/>
      <c r="U102" s="37"/>
    </row>
    <row r="103" spans="1:21" s="20" customFormat="1" ht="17.850000000000001" customHeight="1" x14ac:dyDescent="0.2">
      <c r="A103" s="52" t="s">
        <v>303</v>
      </c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</row>
    <row r="104" spans="1:21" s="20" customFormat="1" ht="48" x14ac:dyDescent="0.2">
      <c r="A104" s="33">
        <v>70</v>
      </c>
      <c r="B104" s="34" t="s">
        <v>304</v>
      </c>
      <c r="C104" s="35" t="s">
        <v>305</v>
      </c>
      <c r="D104" s="36">
        <v>4815.97</v>
      </c>
      <c r="E104" s="37" t="s">
        <v>306</v>
      </c>
      <c r="F104" s="36" t="s">
        <v>307</v>
      </c>
      <c r="G104" s="36">
        <v>241</v>
      </c>
      <c r="H104" s="36" t="s">
        <v>308</v>
      </c>
      <c r="I104" s="36" t="s">
        <v>309</v>
      </c>
      <c r="J104" s="36">
        <v>1703</v>
      </c>
      <c r="K104" s="37" t="s">
        <v>310</v>
      </c>
      <c r="L104" s="37"/>
      <c r="M104" s="37"/>
      <c r="N104" s="37"/>
      <c r="O104" s="37"/>
      <c r="P104" s="37"/>
      <c r="Q104" s="37"/>
      <c r="R104" s="37"/>
      <c r="S104" s="37"/>
      <c r="T104" s="37"/>
      <c r="U104" s="37" t="s">
        <v>311</v>
      </c>
    </row>
    <row r="105" spans="1:21" s="20" customFormat="1" ht="48" x14ac:dyDescent="0.2">
      <c r="A105" s="33">
        <v>71</v>
      </c>
      <c r="B105" s="34" t="s">
        <v>312</v>
      </c>
      <c r="C105" s="35" t="s">
        <v>313</v>
      </c>
      <c r="D105" s="36">
        <v>538</v>
      </c>
      <c r="E105" s="37" t="s">
        <v>314</v>
      </c>
      <c r="F105" s="36"/>
      <c r="G105" s="36">
        <v>188</v>
      </c>
      <c r="H105" s="36" t="s">
        <v>315</v>
      </c>
      <c r="I105" s="36"/>
      <c r="J105" s="36">
        <v>952</v>
      </c>
      <c r="K105" s="37" t="s">
        <v>316</v>
      </c>
      <c r="L105" s="37"/>
      <c r="M105" s="37"/>
      <c r="N105" s="37"/>
      <c r="O105" s="37"/>
      <c r="P105" s="37"/>
      <c r="Q105" s="37"/>
      <c r="R105" s="37"/>
      <c r="S105" s="37"/>
      <c r="T105" s="37"/>
      <c r="U105" s="37"/>
    </row>
    <row r="106" spans="1:21" s="20" customFormat="1" ht="60" x14ac:dyDescent="0.2">
      <c r="A106" s="33">
        <v>72</v>
      </c>
      <c r="B106" s="34" t="s">
        <v>317</v>
      </c>
      <c r="C106" s="35">
        <v>5</v>
      </c>
      <c r="D106" s="36">
        <v>169.39</v>
      </c>
      <c r="E106" s="37" t="s">
        <v>318</v>
      </c>
      <c r="F106" s="36"/>
      <c r="G106" s="36">
        <v>847</v>
      </c>
      <c r="H106" s="36" t="s">
        <v>319</v>
      </c>
      <c r="I106" s="36"/>
      <c r="J106" s="36">
        <v>5498</v>
      </c>
      <c r="K106" s="37" t="s">
        <v>320</v>
      </c>
      <c r="L106" s="37"/>
      <c r="M106" s="37"/>
      <c r="N106" s="37"/>
      <c r="O106" s="37"/>
      <c r="P106" s="37"/>
      <c r="Q106" s="37"/>
      <c r="R106" s="37"/>
      <c r="S106" s="37"/>
      <c r="T106" s="37"/>
      <c r="U106" s="37"/>
    </row>
    <row r="107" spans="1:21" s="20" customFormat="1" ht="36" x14ac:dyDescent="0.2">
      <c r="A107" s="33">
        <v>73</v>
      </c>
      <c r="B107" s="34" t="s">
        <v>321</v>
      </c>
      <c r="C107" s="35" t="s">
        <v>322</v>
      </c>
      <c r="D107" s="36">
        <v>1232.94</v>
      </c>
      <c r="E107" s="37" t="s">
        <v>323</v>
      </c>
      <c r="F107" s="36"/>
      <c r="G107" s="36">
        <v>296</v>
      </c>
      <c r="H107" s="36" t="s">
        <v>324</v>
      </c>
      <c r="I107" s="36"/>
      <c r="J107" s="36">
        <v>3418</v>
      </c>
      <c r="K107" s="37" t="s">
        <v>325</v>
      </c>
      <c r="L107" s="37"/>
      <c r="M107" s="37"/>
      <c r="N107" s="37"/>
      <c r="O107" s="37"/>
      <c r="P107" s="37"/>
      <c r="Q107" s="37"/>
      <c r="R107" s="37"/>
      <c r="S107" s="37"/>
      <c r="T107" s="37"/>
      <c r="U107" s="37"/>
    </row>
    <row r="108" spans="1:21" s="20" customFormat="1" ht="72" x14ac:dyDescent="0.2">
      <c r="A108" s="38">
        <v>74</v>
      </c>
      <c r="B108" s="39" t="s">
        <v>326</v>
      </c>
      <c r="C108" s="40" t="s">
        <v>327</v>
      </c>
      <c r="D108" s="41">
        <v>99.9</v>
      </c>
      <c r="E108" s="42" t="s">
        <v>328</v>
      </c>
      <c r="F108" s="41"/>
      <c r="G108" s="41">
        <v>2398</v>
      </c>
      <c r="H108" s="41" t="s">
        <v>329</v>
      </c>
      <c r="I108" s="41"/>
      <c r="J108" s="41">
        <v>7645</v>
      </c>
      <c r="K108" s="42" t="s">
        <v>330</v>
      </c>
      <c r="L108" s="42"/>
      <c r="M108" s="42"/>
      <c r="N108" s="42"/>
      <c r="O108" s="42"/>
      <c r="P108" s="42"/>
      <c r="Q108" s="42"/>
      <c r="R108" s="42"/>
      <c r="S108" s="42"/>
      <c r="T108" s="42"/>
      <c r="U108" s="42"/>
    </row>
    <row r="109" spans="1:21" s="20" customFormat="1" ht="21" customHeight="1" x14ac:dyDescent="0.2">
      <c r="A109" s="50" t="s">
        <v>331</v>
      </c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</row>
    <row r="110" spans="1:21" s="20" customFormat="1" ht="17.850000000000001" customHeight="1" x14ac:dyDescent="0.2">
      <c r="A110" s="52" t="s">
        <v>332</v>
      </c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</row>
    <row r="111" spans="1:21" s="20" customFormat="1" ht="60" x14ac:dyDescent="0.2">
      <c r="A111" s="33">
        <v>75</v>
      </c>
      <c r="B111" s="34" t="s">
        <v>333</v>
      </c>
      <c r="C111" s="35" t="s">
        <v>334</v>
      </c>
      <c r="D111" s="36">
        <v>2426.1799999999998</v>
      </c>
      <c r="E111" s="37">
        <v>149.87</v>
      </c>
      <c r="F111" s="36" t="s">
        <v>335</v>
      </c>
      <c r="G111" s="36">
        <v>243</v>
      </c>
      <c r="H111" s="36">
        <v>15</v>
      </c>
      <c r="I111" s="36" t="s">
        <v>336</v>
      </c>
      <c r="J111" s="36">
        <v>1798</v>
      </c>
      <c r="K111" s="37">
        <v>215</v>
      </c>
      <c r="L111" s="37"/>
      <c r="M111" s="37"/>
      <c r="N111" s="37"/>
      <c r="O111" s="37"/>
      <c r="P111" s="37"/>
      <c r="Q111" s="37"/>
      <c r="R111" s="37"/>
      <c r="S111" s="37"/>
      <c r="T111" s="37"/>
      <c r="U111" s="37" t="s">
        <v>337</v>
      </c>
    </row>
    <row r="112" spans="1:21" s="20" customFormat="1" ht="60" x14ac:dyDescent="0.2">
      <c r="A112" s="33">
        <v>76</v>
      </c>
      <c r="B112" s="34" t="s">
        <v>338</v>
      </c>
      <c r="C112" s="35" t="s">
        <v>339</v>
      </c>
      <c r="D112" s="36">
        <v>14758.76</v>
      </c>
      <c r="E112" s="37" t="s">
        <v>340</v>
      </c>
      <c r="F112" s="36" t="s">
        <v>341</v>
      </c>
      <c r="G112" s="36">
        <v>148</v>
      </c>
      <c r="H112" s="36" t="s">
        <v>342</v>
      </c>
      <c r="I112" s="36" t="s">
        <v>343</v>
      </c>
      <c r="J112" s="36">
        <v>1421</v>
      </c>
      <c r="K112" s="37" t="s">
        <v>344</v>
      </c>
      <c r="L112" s="37"/>
      <c r="M112" s="37"/>
      <c r="N112" s="37"/>
      <c r="O112" s="37"/>
      <c r="P112" s="37"/>
      <c r="Q112" s="37"/>
      <c r="R112" s="37"/>
      <c r="S112" s="37"/>
      <c r="T112" s="37"/>
      <c r="U112" s="37" t="s">
        <v>345</v>
      </c>
    </row>
    <row r="113" spans="1:21" s="20" customFormat="1" ht="48" x14ac:dyDescent="0.2">
      <c r="A113" s="33">
        <v>77</v>
      </c>
      <c r="B113" s="34" t="s">
        <v>346</v>
      </c>
      <c r="C113" s="35">
        <v>1.02</v>
      </c>
      <c r="D113" s="36">
        <v>578</v>
      </c>
      <c r="E113" s="37" t="s">
        <v>347</v>
      </c>
      <c r="F113" s="36"/>
      <c r="G113" s="36">
        <v>590</v>
      </c>
      <c r="H113" s="36" t="s">
        <v>348</v>
      </c>
      <c r="I113" s="36"/>
      <c r="J113" s="36">
        <v>3007</v>
      </c>
      <c r="K113" s="37" t="s">
        <v>349</v>
      </c>
      <c r="L113" s="37"/>
      <c r="M113" s="37"/>
      <c r="N113" s="37"/>
      <c r="O113" s="37"/>
      <c r="P113" s="37"/>
      <c r="Q113" s="37"/>
      <c r="R113" s="37"/>
      <c r="S113" s="37"/>
      <c r="T113" s="37"/>
      <c r="U113" s="37"/>
    </row>
    <row r="114" spans="1:21" s="20" customFormat="1" ht="60" x14ac:dyDescent="0.2">
      <c r="A114" s="33">
        <v>78</v>
      </c>
      <c r="B114" s="34" t="s">
        <v>350</v>
      </c>
      <c r="C114" s="35" t="s">
        <v>351</v>
      </c>
      <c r="D114" s="36">
        <v>549.95000000000005</v>
      </c>
      <c r="E114" s="37" t="s">
        <v>352</v>
      </c>
      <c r="F114" s="36" t="s">
        <v>353</v>
      </c>
      <c r="G114" s="36">
        <v>109</v>
      </c>
      <c r="H114" s="36" t="s">
        <v>354</v>
      </c>
      <c r="I114" s="36" t="s">
        <v>355</v>
      </c>
      <c r="J114" s="36">
        <v>790</v>
      </c>
      <c r="K114" s="37" t="s">
        <v>356</v>
      </c>
      <c r="L114" s="37"/>
      <c r="M114" s="37"/>
      <c r="N114" s="37"/>
      <c r="O114" s="37"/>
      <c r="P114" s="37"/>
      <c r="Q114" s="37"/>
      <c r="R114" s="37"/>
      <c r="S114" s="37"/>
      <c r="T114" s="37"/>
      <c r="U114" s="37" t="s">
        <v>357</v>
      </c>
    </row>
    <row r="115" spans="1:21" s="20" customFormat="1" ht="36" x14ac:dyDescent="0.2">
      <c r="A115" s="33">
        <v>79</v>
      </c>
      <c r="B115" s="34" t="s">
        <v>358</v>
      </c>
      <c r="C115" s="35">
        <v>0.19750000000000001</v>
      </c>
      <c r="D115" s="36">
        <v>12870</v>
      </c>
      <c r="E115" s="37" t="s">
        <v>359</v>
      </c>
      <c r="F115" s="36"/>
      <c r="G115" s="36">
        <v>2542</v>
      </c>
      <c r="H115" s="36" t="s">
        <v>360</v>
      </c>
      <c r="I115" s="36"/>
      <c r="J115" s="36">
        <v>13752</v>
      </c>
      <c r="K115" s="37" t="s">
        <v>361</v>
      </c>
      <c r="L115" s="37"/>
      <c r="M115" s="37"/>
      <c r="N115" s="37"/>
      <c r="O115" s="37"/>
      <c r="P115" s="37"/>
      <c r="Q115" s="37"/>
      <c r="R115" s="37"/>
      <c r="S115" s="37"/>
      <c r="T115" s="37"/>
      <c r="U115" s="37"/>
    </row>
    <row r="116" spans="1:21" s="20" customFormat="1" ht="72" x14ac:dyDescent="0.2">
      <c r="A116" s="33">
        <v>80</v>
      </c>
      <c r="B116" s="34" t="s">
        <v>362</v>
      </c>
      <c r="C116" s="35" t="s">
        <v>363</v>
      </c>
      <c r="D116" s="36">
        <v>663.96</v>
      </c>
      <c r="E116" s="37" t="s">
        <v>364</v>
      </c>
      <c r="F116" s="36" t="s">
        <v>365</v>
      </c>
      <c r="G116" s="36">
        <v>34</v>
      </c>
      <c r="H116" s="36" t="s">
        <v>366</v>
      </c>
      <c r="I116" s="36">
        <v>1</v>
      </c>
      <c r="J116" s="36">
        <v>193</v>
      </c>
      <c r="K116" s="37" t="s">
        <v>367</v>
      </c>
      <c r="L116" s="37"/>
      <c r="M116" s="37"/>
      <c r="N116" s="37"/>
      <c r="O116" s="37"/>
      <c r="P116" s="37"/>
      <c r="Q116" s="37"/>
      <c r="R116" s="37"/>
      <c r="S116" s="37"/>
      <c r="T116" s="37"/>
      <c r="U116" s="37">
        <v>5</v>
      </c>
    </row>
    <row r="117" spans="1:21" s="20" customFormat="1" ht="72" x14ac:dyDescent="0.2">
      <c r="A117" s="33">
        <v>81</v>
      </c>
      <c r="B117" s="34" t="s">
        <v>368</v>
      </c>
      <c r="C117" s="35" t="s">
        <v>363</v>
      </c>
      <c r="D117" s="36">
        <v>878.42</v>
      </c>
      <c r="E117" s="37" t="s">
        <v>369</v>
      </c>
      <c r="F117" s="36" t="s">
        <v>370</v>
      </c>
      <c r="G117" s="36">
        <v>45</v>
      </c>
      <c r="H117" s="36" t="s">
        <v>371</v>
      </c>
      <c r="I117" s="36">
        <v>1</v>
      </c>
      <c r="J117" s="36">
        <v>196</v>
      </c>
      <c r="K117" s="37" t="s">
        <v>372</v>
      </c>
      <c r="L117" s="37"/>
      <c r="M117" s="37"/>
      <c r="N117" s="37"/>
      <c r="O117" s="37"/>
      <c r="P117" s="37"/>
      <c r="Q117" s="37"/>
      <c r="R117" s="37"/>
      <c r="S117" s="37"/>
      <c r="T117" s="37"/>
      <c r="U117" s="37">
        <v>3</v>
      </c>
    </row>
    <row r="118" spans="1:21" s="20" customFormat="1" ht="60" x14ac:dyDescent="0.2">
      <c r="A118" s="33">
        <v>82</v>
      </c>
      <c r="B118" s="34" t="s">
        <v>373</v>
      </c>
      <c r="C118" s="35" t="s">
        <v>374</v>
      </c>
      <c r="D118" s="36">
        <v>2885.45</v>
      </c>
      <c r="E118" s="37" t="s">
        <v>375</v>
      </c>
      <c r="F118" s="36" t="s">
        <v>376</v>
      </c>
      <c r="G118" s="36">
        <v>1933</v>
      </c>
      <c r="H118" s="36" t="s">
        <v>377</v>
      </c>
      <c r="I118" s="36" t="s">
        <v>378</v>
      </c>
      <c r="J118" s="36">
        <v>12601</v>
      </c>
      <c r="K118" s="37" t="s">
        <v>379</v>
      </c>
      <c r="L118" s="37"/>
      <c r="M118" s="37"/>
      <c r="N118" s="37"/>
      <c r="O118" s="37"/>
      <c r="P118" s="37"/>
      <c r="Q118" s="37"/>
      <c r="R118" s="37"/>
      <c r="S118" s="37"/>
      <c r="T118" s="37"/>
      <c r="U118" s="37" t="s">
        <v>380</v>
      </c>
    </row>
    <row r="119" spans="1:21" s="20" customFormat="1" ht="84" x14ac:dyDescent="0.2">
      <c r="A119" s="33">
        <v>83</v>
      </c>
      <c r="B119" s="34" t="s">
        <v>381</v>
      </c>
      <c r="C119" s="35" t="s">
        <v>382</v>
      </c>
      <c r="D119" s="36">
        <v>67.3</v>
      </c>
      <c r="E119" s="37" t="s">
        <v>383</v>
      </c>
      <c r="F119" s="36"/>
      <c r="G119" s="36">
        <v>4554</v>
      </c>
      <c r="H119" s="36" t="s">
        <v>384</v>
      </c>
      <c r="I119" s="36"/>
      <c r="J119" s="36">
        <v>28911</v>
      </c>
      <c r="K119" s="37" t="s">
        <v>385</v>
      </c>
      <c r="L119" s="37"/>
      <c r="M119" s="37"/>
      <c r="N119" s="37"/>
      <c r="O119" s="37"/>
      <c r="P119" s="37"/>
      <c r="Q119" s="37"/>
      <c r="R119" s="37"/>
      <c r="S119" s="37"/>
      <c r="T119" s="37"/>
      <c r="U119" s="37"/>
    </row>
    <row r="120" spans="1:21" s="20" customFormat="1" ht="60" x14ac:dyDescent="0.2">
      <c r="A120" s="33">
        <v>84</v>
      </c>
      <c r="B120" s="34" t="s">
        <v>386</v>
      </c>
      <c r="C120" s="35" t="s">
        <v>387</v>
      </c>
      <c r="D120" s="36">
        <v>331.98</v>
      </c>
      <c r="E120" s="37" t="s">
        <v>388</v>
      </c>
      <c r="F120" s="36" t="s">
        <v>389</v>
      </c>
      <c r="G120" s="36">
        <v>76</v>
      </c>
      <c r="H120" s="36" t="s">
        <v>390</v>
      </c>
      <c r="I120" s="36">
        <v>2</v>
      </c>
      <c r="J120" s="36">
        <v>426</v>
      </c>
      <c r="K120" s="37" t="s">
        <v>391</v>
      </c>
      <c r="L120" s="37"/>
      <c r="M120" s="37"/>
      <c r="N120" s="37"/>
      <c r="O120" s="37"/>
      <c r="P120" s="37"/>
      <c r="Q120" s="37"/>
      <c r="R120" s="37"/>
      <c r="S120" s="37"/>
      <c r="T120" s="37"/>
      <c r="U120" s="37">
        <v>10</v>
      </c>
    </row>
    <row r="121" spans="1:21" s="20" customFormat="1" ht="48" x14ac:dyDescent="0.2">
      <c r="A121" s="33">
        <v>85</v>
      </c>
      <c r="B121" s="34" t="s">
        <v>392</v>
      </c>
      <c r="C121" s="35" t="s">
        <v>387</v>
      </c>
      <c r="D121" s="36">
        <v>439.21</v>
      </c>
      <c r="E121" s="37" t="s">
        <v>393</v>
      </c>
      <c r="F121" s="36" t="s">
        <v>394</v>
      </c>
      <c r="G121" s="36">
        <v>100</v>
      </c>
      <c r="H121" s="36" t="s">
        <v>395</v>
      </c>
      <c r="I121" s="36">
        <v>2</v>
      </c>
      <c r="J121" s="36">
        <v>433</v>
      </c>
      <c r="K121" s="37" t="s">
        <v>396</v>
      </c>
      <c r="L121" s="37"/>
      <c r="M121" s="37"/>
      <c r="N121" s="37"/>
      <c r="O121" s="37"/>
      <c r="P121" s="37"/>
      <c r="Q121" s="37"/>
      <c r="R121" s="37"/>
      <c r="S121" s="37"/>
      <c r="T121" s="37"/>
      <c r="U121" s="37">
        <v>7</v>
      </c>
    </row>
    <row r="122" spans="1:21" s="20" customFormat="1" ht="72" x14ac:dyDescent="0.2">
      <c r="A122" s="33">
        <v>86</v>
      </c>
      <c r="B122" s="34" t="s">
        <v>397</v>
      </c>
      <c r="C122" s="35" t="s">
        <v>398</v>
      </c>
      <c r="D122" s="36">
        <v>1657.81</v>
      </c>
      <c r="E122" s="37" t="s">
        <v>399</v>
      </c>
      <c r="F122" s="36" t="s">
        <v>400</v>
      </c>
      <c r="G122" s="36">
        <v>124</v>
      </c>
      <c r="H122" s="36" t="s">
        <v>401</v>
      </c>
      <c r="I122" s="36" t="s">
        <v>402</v>
      </c>
      <c r="J122" s="36">
        <v>928</v>
      </c>
      <c r="K122" s="37" t="s">
        <v>403</v>
      </c>
      <c r="L122" s="37"/>
      <c r="M122" s="37"/>
      <c r="N122" s="37"/>
      <c r="O122" s="37"/>
      <c r="P122" s="37"/>
      <c r="Q122" s="37"/>
      <c r="R122" s="37"/>
      <c r="S122" s="37"/>
      <c r="T122" s="37"/>
      <c r="U122" s="37" t="s">
        <v>404</v>
      </c>
    </row>
    <row r="123" spans="1:21" s="20" customFormat="1" ht="96" x14ac:dyDescent="0.2">
      <c r="A123" s="33">
        <v>87</v>
      </c>
      <c r="B123" s="34" t="s">
        <v>405</v>
      </c>
      <c r="C123" s="35" t="s">
        <v>406</v>
      </c>
      <c r="D123" s="36">
        <v>68.650000000000006</v>
      </c>
      <c r="E123" s="37" t="s">
        <v>407</v>
      </c>
      <c r="F123" s="36"/>
      <c r="G123" s="36">
        <v>520</v>
      </c>
      <c r="H123" s="36" t="s">
        <v>408</v>
      </c>
      <c r="I123" s="36"/>
      <c r="J123" s="36">
        <v>3301</v>
      </c>
      <c r="K123" s="37" t="s">
        <v>409</v>
      </c>
      <c r="L123" s="37"/>
      <c r="M123" s="37"/>
      <c r="N123" s="37"/>
      <c r="O123" s="37"/>
      <c r="P123" s="37"/>
      <c r="Q123" s="37"/>
      <c r="R123" s="37"/>
      <c r="S123" s="37"/>
      <c r="T123" s="37"/>
      <c r="U123" s="37"/>
    </row>
    <row r="124" spans="1:21" s="20" customFormat="1" ht="72" x14ac:dyDescent="0.2">
      <c r="A124" s="33">
        <v>88</v>
      </c>
      <c r="B124" s="34" t="s">
        <v>410</v>
      </c>
      <c r="C124" s="35" t="s">
        <v>411</v>
      </c>
      <c r="D124" s="36">
        <v>292.24</v>
      </c>
      <c r="E124" s="37" t="s">
        <v>412</v>
      </c>
      <c r="F124" s="36" t="s">
        <v>413</v>
      </c>
      <c r="G124" s="36">
        <v>745</v>
      </c>
      <c r="H124" s="36" t="s">
        <v>414</v>
      </c>
      <c r="I124" s="36" t="s">
        <v>415</v>
      </c>
      <c r="J124" s="36">
        <v>3670</v>
      </c>
      <c r="K124" s="37" t="s">
        <v>416</v>
      </c>
      <c r="L124" s="37"/>
      <c r="M124" s="37"/>
      <c r="N124" s="37"/>
      <c r="O124" s="37"/>
      <c r="P124" s="37"/>
      <c r="Q124" s="37"/>
      <c r="R124" s="37"/>
      <c r="S124" s="37"/>
      <c r="T124" s="37"/>
      <c r="U124" s="37" t="s">
        <v>417</v>
      </c>
    </row>
    <row r="125" spans="1:21" s="20" customFormat="1" ht="60" x14ac:dyDescent="0.2">
      <c r="A125" s="33">
        <v>89</v>
      </c>
      <c r="B125" s="34" t="s">
        <v>418</v>
      </c>
      <c r="C125" s="35">
        <v>6</v>
      </c>
      <c r="D125" s="36">
        <v>56.93</v>
      </c>
      <c r="E125" s="37" t="s">
        <v>419</v>
      </c>
      <c r="F125" s="36" t="s">
        <v>420</v>
      </c>
      <c r="G125" s="36">
        <v>342</v>
      </c>
      <c r="H125" s="36" t="s">
        <v>421</v>
      </c>
      <c r="I125" s="36" t="s">
        <v>422</v>
      </c>
      <c r="J125" s="36">
        <v>2687</v>
      </c>
      <c r="K125" s="37" t="s">
        <v>423</v>
      </c>
      <c r="L125" s="37"/>
      <c r="M125" s="37"/>
      <c r="N125" s="37"/>
      <c r="O125" s="37"/>
      <c r="P125" s="37"/>
      <c r="Q125" s="37"/>
      <c r="R125" s="37"/>
      <c r="S125" s="37"/>
      <c r="T125" s="37"/>
      <c r="U125" s="37" t="s">
        <v>424</v>
      </c>
    </row>
    <row r="126" spans="1:21" s="20" customFormat="1" ht="60" x14ac:dyDescent="0.2">
      <c r="A126" s="33">
        <v>90</v>
      </c>
      <c r="B126" s="34" t="s">
        <v>425</v>
      </c>
      <c r="C126" s="35">
        <v>3</v>
      </c>
      <c r="D126" s="36">
        <v>359.27</v>
      </c>
      <c r="E126" s="37" t="s">
        <v>426</v>
      </c>
      <c r="F126" s="36"/>
      <c r="G126" s="36">
        <v>1078</v>
      </c>
      <c r="H126" s="36" t="s">
        <v>427</v>
      </c>
      <c r="I126" s="36"/>
      <c r="J126" s="36">
        <v>8417</v>
      </c>
      <c r="K126" s="37" t="s">
        <v>428</v>
      </c>
      <c r="L126" s="37"/>
      <c r="M126" s="37"/>
      <c r="N126" s="37"/>
      <c r="O126" s="37"/>
      <c r="P126" s="37"/>
      <c r="Q126" s="37"/>
      <c r="R126" s="37"/>
      <c r="S126" s="37"/>
      <c r="T126" s="37"/>
      <c r="U126" s="37"/>
    </row>
    <row r="127" spans="1:21" s="20" customFormat="1" ht="17.850000000000001" customHeight="1" x14ac:dyDescent="0.2">
      <c r="A127" s="52" t="s">
        <v>429</v>
      </c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</row>
    <row r="128" spans="1:21" s="20" customFormat="1" ht="72" x14ac:dyDescent="0.2">
      <c r="A128" s="33">
        <v>91</v>
      </c>
      <c r="B128" s="34" t="s">
        <v>430</v>
      </c>
      <c r="C128" s="35" t="s">
        <v>431</v>
      </c>
      <c r="D128" s="36">
        <v>10926.96</v>
      </c>
      <c r="E128" s="37" t="s">
        <v>432</v>
      </c>
      <c r="F128" s="36" t="s">
        <v>433</v>
      </c>
      <c r="G128" s="36">
        <v>20</v>
      </c>
      <c r="H128" s="36" t="s">
        <v>434</v>
      </c>
      <c r="I128" s="36" t="s">
        <v>435</v>
      </c>
      <c r="J128" s="36">
        <v>214</v>
      </c>
      <c r="K128" s="37" t="s">
        <v>436</v>
      </c>
      <c r="L128" s="37"/>
      <c r="M128" s="37"/>
      <c r="N128" s="37"/>
      <c r="O128" s="37"/>
      <c r="P128" s="37"/>
      <c r="Q128" s="37"/>
      <c r="R128" s="37"/>
      <c r="S128" s="37"/>
      <c r="T128" s="37"/>
      <c r="U128" s="37" t="s">
        <v>437</v>
      </c>
    </row>
    <row r="129" spans="1:21" s="20" customFormat="1" ht="84" x14ac:dyDescent="0.2">
      <c r="A129" s="33">
        <v>92</v>
      </c>
      <c r="B129" s="34" t="s">
        <v>438</v>
      </c>
      <c r="C129" s="35" t="s">
        <v>439</v>
      </c>
      <c r="D129" s="36">
        <v>113</v>
      </c>
      <c r="E129" s="37" t="s">
        <v>440</v>
      </c>
      <c r="F129" s="36"/>
      <c r="G129" s="36">
        <v>203</v>
      </c>
      <c r="H129" s="36" t="s">
        <v>441</v>
      </c>
      <c r="I129" s="36"/>
      <c r="J129" s="36">
        <v>1284</v>
      </c>
      <c r="K129" s="37" t="s">
        <v>442</v>
      </c>
      <c r="L129" s="37"/>
      <c r="M129" s="37"/>
      <c r="N129" s="37"/>
      <c r="O129" s="37"/>
      <c r="P129" s="37"/>
      <c r="Q129" s="37"/>
      <c r="R129" s="37"/>
      <c r="S129" s="37"/>
      <c r="T129" s="37"/>
      <c r="U129" s="37"/>
    </row>
    <row r="130" spans="1:21" s="20" customFormat="1" ht="48" x14ac:dyDescent="0.2">
      <c r="A130" s="33">
        <v>93</v>
      </c>
      <c r="B130" s="34" t="s">
        <v>443</v>
      </c>
      <c r="C130" s="35" t="s">
        <v>444</v>
      </c>
      <c r="D130" s="36">
        <v>2182.5500000000002</v>
      </c>
      <c r="E130" s="37" t="s">
        <v>445</v>
      </c>
      <c r="F130" s="36">
        <v>45.19</v>
      </c>
      <c r="G130" s="36">
        <v>39</v>
      </c>
      <c r="H130" s="36" t="s">
        <v>446</v>
      </c>
      <c r="I130" s="36">
        <v>1</v>
      </c>
      <c r="J130" s="36">
        <v>386</v>
      </c>
      <c r="K130" s="37" t="s">
        <v>447</v>
      </c>
      <c r="L130" s="37"/>
      <c r="M130" s="37"/>
      <c r="N130" s="37"/>
      <c r="O130" s="37"/>
      <c r="P130" s="37"/>
      <c r="Q130" s="37"/>
      <c r="R130" s="37"/>
      <c r="S130" s="37"/>
      <c r="T130" s="37"/>
      <c r="U130" s="37">
        <v>4</v>
      </c>
    </row>
    <row r="131" spans="1:21" s="20" customFormat="1" ht="72" x14ac:dyDescent="0.2">
      <c r="A131" s="33">
        <v>94</v>
      </c>
      <c r="B131" s="34" t="s">
        <v>448</v>
      </c>
      <c r="C131" s="35" t="s">
        <v>449</v>
      </c>
      <c r="D131" s="36">
        <v>292.24</v>
      </c>
      <c r="E131" s="37" t="s">
        <v>412</v>
      </c>
      <c r="F131" s="36" t="s">
        <v>413</v>
      </c>
      <c r="G131" s="36">
        <v>263</v>
      </c>
      <c r="H131" s="36" t="s">
        <v>450</v>
      </c>
      <c r="I131" s="36" t="s">
        <v>451</v>
      </c>
      <c r="J131" s="36">
        <v>1295</v>
      </c>
      <c r="K131" s="37" t="s">
        <v>452</v>
      </c>
      <c r="L131" s="37"/>
      <c r="M131" s="37"/>
      <c r="N131" s="37"/>
      <c r="O131" s="37"/>
      <c r="P131" s="37"/>
      <c r="Q131" s="37"/>
      <c r="R131" s="37"/>
      <c r="S131" s="37"/>
      <c r="T131" s="37"/>
      <c r="U131" s="37" t="s">
        <v>453</v>
      </c>
    </row>
    <row r="132" spans="1:21" s="20" customFormat="1" ht="84" x14ac:dyDescent="0.2">
      <c r="A132" s="33">
        <v>95</v>
      </c>
      <c r="B132" s="34" t="s">
        <v>454</v>
      </c>
      <c r="C132" s="35">
        <v>3</v>
      </c>
      <c r="D132" s="36">
        <v>99.3</v>
      </c>
      <c r="E132" s="37" t="s">
        <v>455</v>
      </c>
      <c r="F132" s="36">
        <v>22.85</v>
      </c>
      <c r="G132" s="36">
        <v>298</v>
      </c>
      <c r="H132" s="36" t="s">
        <v>456</v>
      </c>
      <c r="I132" s="36">
        <v>69</v>
      </c>
      <c r="J132" s="36">
        <v>1739</v>
      </c>
      <c r="K132" s="37" t="s">
        <v>457</v>
      </c>
      <c r="L132" s="37"/>
      <c r="M132" s="37"/>
      <c r="N132" s="37"/>
      <c r="O132" s="37"/>
      <c r="P132" s="37"/>
      <c r="Q132" s="37"/>
      <c r="R132" s="37"/>
      <c r="S132" s="37"/>
      <c r="T132" s="37"/>
      <c r="U132" s="37">
        <v>246</v>
      </c>
    </row>
    <row r="133" spans="1:21" s="20" customFormat="1" ht="17.850000000000001" customHeight="1" x14ac:dyDescent="0.2">
      <c r="A133" s="52" t="s">
        <v>458</v>
      </c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</row>
    <row r="134" spans="1:21" s="20" customFormat="1" ht="60" x14ac:dyDescent="0.2">
      <c r="A134" s="33">
        <v>96</v>
      </c>
      <c r="B134" s="34" t="s">
        <v>459</v>
      </c>
      <c r="C134" s="35" t="s">
        <v>460</v>
      </c>
      <c r="D134" s="36">
        <v>2224.5700000000002</v>
      </c>
      <c r="E134" s="37" t="s">
        <v>461</v>
      </c>
      <c r="F134" s="36" t="s">
        <v>462</v>
      </c>
      <c r="G134" s="36">
        <v>18</v>
      </c>
      <c r="H134" s="36" t="s">
        <v>463</v>
      </c>
      <c r="I134" s="36" t="s">
        <v>464</v>
      </c>
      <c r="J134" s="36">
        <v>115</v>
      </c>
      <c r="K134" s="37" t="s">
        <v>465</v>
      </c>
      <c r="L134" s="37"/>
      <c r="M134" s="37"/>
      <c r="N134" s="37"/>
      <c r="O134" s="37"/>
      <c r="P134" s="37"/>
      <c r="Q134" s="37"/>
      <c r="R134" s="37"/>
      <c r="S134" s="37"/>
      <c r="T134" s="37"/>
      <c r="U134" s="37" t="s">
        <v>466</v>
      </c>
    </row>
    <row r="135" spans="1:21" s="20" customFormat="1" ht="84" x14ac:dyDescent="0.2">
      <c r="A135" s="33">
        <v>97</v>
      </c>
      <c r="B135" s="34" t="s">
        <v>467</v>
      </c>
      <c r="C135" s="35" t="s">
        <v>468</v>
      </c>
      <c r="D135" s="36">
        <v>48.2</v>
      </c>
      <c r="E135" s="37" t="s">
        <v>469</v>
      </c>
      <c r="F135" s="36"/>
      <c r="G135" s="36">
        <v>39</v>
      </c>
      <c r="H135" s="36" t="s">
        <v>470</v>
      </c>
      <c r="I135" s="36"/>
      <c r="J135" s="36">
        <v>247</v>
      </c>
      <c r="K135" s="37" t="s">
        <v>471</v>
      </c>
      <c r="L135" s="37"/>
      <c r="M135" s="37"/>
      <c r="N135" s="37"/>
      <c r="O135" s="37"/>
      <c r="P135" s="37"/>
      <c r="Q135" s="37"/>
      <c r="R135" s="37"/>
      <c r="S135" s="37"/>
      <c r="T135" s="37"/>
      <c r="U135" s="37"/>
    </row>
    <row r="136" spans="1:21" s="20" customFormat="1" ht="48" x14ac:dyDescent="0.2">
      <c r="A136" s="33">
        <v>98</v>
      </c>
      <c r="B136" s="34" t="s">
        <v>472</v>
      </c>
      <c r="C136" s="35" t="s">
        <v>473</v>
      </c>
      <c r="D136" s="36">
        <v>331.98</v>
      </c>
      <c r="E136" s="37" t="s">
        <v>388</v>
      </c>
      <c r="F136" s="36" t="s">
        <v>389</v>
      </c>
      <c r="G136" s="36">
        <v>1</v>
      </c>
      <c r="H136" s="36" t="s">
        <v>474</v>
      </c>
      <c r="I136" s="36"/>
      <c r="J136" s="36">
        <v>4</v>
      </c>
      <c r="K136" s="37" t="s">
        <v>475</v>
      </c>
      <c r="L136" s="37"/>
      <c r="M136" s="37"/>
      <c r="N136" s="37"/>
      <c r="O136" s="37"/>
      <c r="P136" s="37"/>
      <c r="Q136" s="37"/>
      <c r="R136" s="37"/>
      <c r="S136" s="37"/>
      <c r="T136" s="37"/>
      <c r="U136" s="37"/>
    </row>
    <row r="137" spans="1:21" s="20" customFormat="1" ht="48" x14ac:dyDescent="0.2">
      <c r="A137" s="33">
        <v>99</v>
      </c>
      <c r="B137" s="34" t="s">
        <v>476</v>
      </c>
      <c r="C137" s="35" t="s">
        <v>473</v>
      </c>
      <c r="D137" s="36">
        <v>439.21</v>
      </c>
      <c r="E137" s="37" t="s">
        <v>393</v>
      </c>
      <c r="F137" s="36" t="s">
        <v>394</v>
      </c>
      <c r="G137" s="36">
        <v>1</v>
      </c>
      <c r="H137" s="36" t="s">
        <v>474</v>
      </c>
      <c r="I137" s="36"/>
      <c r="J137" s="36">
        <v>4</v>
      </c>
      <c r="K137" s="37" t="s">
        <v>477</v>
      </c>
      <c r="L137" s="37"/>
      <c r="M137" s="37"/>
      <c r="N137" s="37"/>
      <c r="O137" s="37"/>
      <c r="P137" s="37"/>
      <c r="Q137" s="37"/>
      <c r="R137" s="37"/>
      <c r="S137" s="37"/>
      <c r="T137" s="37"/>
      <c r="U137" s="37"/>
    </row>
    <row r="138" spans="1:21" s="20" customFormat="1" ht="72" x14ac:dyDescent="0.2">
      <c r="A138" s="33">
        <v>100</v>
      </c>
      <c r="B138" s="34" t="s">
        <v>478</v>
      </c>
      <c r="C138" s="35" t="s">
        <v>479</v>
      </c>
      <c r="D138" s="36">
        <v>1225.6500000000001</v>
      </c>
      <c r="E138" s="37" t="s">
        <v>480</v>
      </c>
      <c r="F138" s="36" t="s">
        <v>481</v>
      </c>
      <c r="G138" s="36">
        <v>20</v>
      </c>
      <c r="H138" s="36" t="s">
        <v>435</v>
      </c>
      <c r="I138" s="36" t="s">
        <v>482</v>
      </c>
      <c r="J138" s="36">
        <v>147</v>
      </c>
      <c r="K138" s="37" t="s">
        <v>483</v>
      </c>
      <c r="L138" s="37"/>
      <c r="M138" s="37"/>
      <c r="N138" s="37"/>
      <c r="O138" s="37"/>
      <c r="P138" s="37"/>
      <c r="Q138" s="37"/>
      <c r="R138" s="37"/>
      <c r="S138" s="37"/>
      <c r="T138" s="37"/>
      <c r="U138" s="37" t="s">
        <v>484</v>
      </c>
    </row>
    <row r="139" spans="1:21" s="20" customFormat="1" ht="84" x14ac:dyDescent="0.2">
      <c r="A139" s="33">
        <v>101</v>
      </c>
      <c r="B139" s="34" t="s">
        <v>467</v>
      </c>
      <c r="C139" s="35" t="s">
        <v>485</v>
      </c>
      <c r="D139" s="36">
        <v>48.2</v>
      </c>
      <c r="E139" s="37" t="s">
        <v>469</v>
      </c>
      <c r="F139" s="36"/>
      <c r="G139" s="36">
        <v>78</v>
      </c>
      <c r="H139" s="36" t="s">
        <v>486</v>
      </c>
      <c r="I139" s="36"/>
      <c r="J139" s="36">
        <v>495</v>
      </c>
      <c r="K139" s="37" t="s">
        <v>487</v>
      </c>
      <c r="L139" s="37"/>
      <c r="M139" s="37"/>
      <c r="N139" s="37"/>
      <c r="O139" s="37"/>
      <c r="P139" s="37"/>
      <c r="Q139" s="37"/>
      <c r="R139" s="37"/>
      <c r="S139" s="37"/>
      <c r="T139" s="37"/>
      <c r="U139" s="37"/>
    </row>
    <row r="140" spans="1:21" s="20" customFormat="1" ht="60" x14ac:dyDescent="0.2">
      <c r="A140" s="33">
        <v>102</v>
      </c>
      <c r="B140" s="34" t="s">
        <v>488</v>
      </c>
      <c r="C140" s="35" t="s">
        <v>489</v>
      </c>
      <c r="D140" s="36">
        <v>292.24</v>
      </c>
      <c r="E140" s="37" t="s">
        <v>412</v>
      </c>
      <c r="F140" s="36" t="s">
        <v>413</v>
      </c>
      <c r="G140" s="36">
        <v>131</v>
      </c>
      <c r="H140" s="36" t="s">
        <v>490</v>
      </c>
      <c r="I140" s="36" t="s">
        <v>491</v>
      </c>
      <c r="J140" s="36">
        <v>645</v>
      </c>
      <c r="K140" s="37" t="s">
        <v>492</v>
      </c>
      <c r="L140" s="37"/>
      <c r="M140" s="37"/>
      <c r="N140" s="37"/>
      <c r="O140" s="37"/>
      <c r="P140" s="37"/>
      <c r="Q140" s="37"/>
      <c r="R140" s="37"/>
      <c r="S140" s="37"/>
      <c r="T140" s="37"/>
      <c r="U140" s="37" t="s">
        <v>493</v>
      </c>
    </row>
    <row r="141" spans="1:21" s="20" customFormat="1" ht="17.850000000000001" customHeight="1" x14ac:dyDescent="0.2">
      <c r="A141" s="52" t="s">
        <v>494</v>
      </c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</row>
    <row r="142" spans="1:21" s="20" customFormat="1" ht="48" x14ac:dyDescent="0.2">
      <c r="A142" s="33">
        <v>103</v>
      </c>
      <c r="B142" s="34" t="s">
        <v>495</v>
      </c>
      <c r="C142" s="35" t="s">
        <v>496</v>
      </c>
      <c r="D142" s="36">
        <v>11318.8</v>
      </c>
      <c r="E142" s="37" t="s">
        <v>497</v>
      </c>
      <c r="F142" s="36" t="s">
        <v>498</v>
      </c>
      <c r="G142" s="36">
        <v>7</v>
      </c>
      <c r="H142" s="36" t="s">
        <v>499</v>
      </c>
      <c r="I142" s="36">
        <v>3</v>
      </c>
      <c r="J142" s="36">
        <v>71</v>
      </c>
      <c r="K142" s="37" t="s">
        <v>500</v>
      </c>
      <c r="L142" s="37"/>
      <c r="M142" s="37"/>
      <c r="N142" s="37"/>
      <c r="O142" s="37"/>
      <c r="P142" s="37"/>
      <c r="Q142" s="37"/>
      <c r="R142" s="37"/>
      <c r="S142" s="37"/>
      <c r="T142" s="37"/>
      <c r="U142" s="37" t="s">
        <v>501</v>
      </c>
    </row>
    <row r="143" spans="1:21" s="20" customFormat="1" ht="84" x14ac:dyDescent="0.2">
      <c r="A143" s="33">
        <v>104</v>
      </c>
      <c r="B143" s="34" t="s">
        <v>502</v>
      </c>
      <c r="C143" s="35">
        <v>0.6</v>
      </c>
      <c r="D143" s="36">
        <v>82.9</v>
      </c>
      <c r="E143" s="37" t="s">
        <v>503</v>
      </c>
      <c r="F143" s="36"/>
      <c r="G143" s="36">
        <v>50</v>
      </c>
      <c r="H143" s="36" t="s">
        <v>504</v>
      </c>
      <c r="I143" s="36"/>
      <c r="J143" s="36">
        <v>316</v>
      </c>
      <c r="K143" s="37" t="s">
        <v>505</v>
      </c>
      <c r="L143" s="37"/>
      <c r="M143" s="37"/>
      <c r="N143" s="37"/>
      <c r="O143" s="37"/>
      <c r="P143" s="37"/>
      <c r="Q143" s="37"/>
      <c r="R143" s="37"/>
      <c r="S143" s="37"/>
      <c r="T143" s="37"/>
      <c r="U143" s="37"/>
    </row>
    <row r="144" spans="1:21" s="20" customFormat="1" ht="48" x14ac:dyDescent="0.2">
      <c r="A144" s="33">
        <v>105</v>
      </c>
      <c r="B144" s="34" t="s">
        <v>506</v>
      </c>
      <c r="C144" s="35" t="s">
        <v>507</v>
      </c>
      <c r="D144" s="36">
        <v>2560.37</v>
      </c>
      <c r="E144" s="37" t="s">
        <v>508</v>
      </c>
      <c r="F144" s="36">
        <v>47.25</v>
      </c>
      <c r="G144" s="36">
        <v>15</v>
      </c>
      <c r="H144" s="36" t="s">
        <v>509</v>
      </c>
      <c r="I144" s="36"/>
      <c r="J144" s="36">
        <v>144</v>
      </c>
      <c r="K144" s="37" t="s">
        <v>510</v>
      </c>
      <c r="L144" s="37"/>
      <c r="M144" s="37"/>
      <c r="N144" s="37"/>
      <c r="O144" s="37"/>
      <c r="P144" s="37"/>
      <c r="Q144" s="37"/>
      <c r="R144" s="37"/>
      <c r="S144" s="37"/>
      <c r="T144" s="37"/>
      <c r="U144" s="37">
        <v>1</v>
      </c>
    </row>
    <row r="145" spans="1:21" s="20" customFormat="1" ht="72" x14ac:dyDescent="0.2">
      <c r="A145" s="33">
        <v>106</v>
      </c>
      <c r="B145" s="34" t="s">
        <v>511</v>
      </c>
      <c r="C145" s="35" t="s">
        <v>512</v>
      </c>
      <c r="D145" s="36">
        <v>292.24</v>
      </c>
      <c r="E145" s="37" t="s">
        <v>412</v>
      </c>
      <c r="F145" s="36" t="s">
        <v>413</v>
      </c>
      <c r="G145" s="36">
        <v>74</v>
      </c>
      <c r="H145" s="36" t="s">
        <v>513</v>
      </c>
      <c r="I145" s="36" t="s">
        <v>87</v>
      </c>
      <c r="J145" s="36">
        <v>363</v>
      </c>
      <c r="K145" s="37" t="s">
        <v>514</v>
      </c>
      <c r="L145" s="37"/>
      <c r="M145" s="37"/>
      <c r="N145" s="37"/>
      <c r="O145" s="37"/>
      <c r="P145" s="37"/>
      <c r="Q145" s="37"/>
      <c r="R145" s="37"/>
      <c r="S145" s="37"/>
      <c r="T145" s="37"/>
      <c r="U145" s="37" t="s">
        <v>515</v>
      </c>
    </row>
    <row r="146" spans="1:21" s="20" customFormat="1" ht="84" x14ac:dyDescent="0.2">
      <c r="A146" s="33">
        <v>107</v>
      </c>
      <c r="B146" s="34" t="s">
        <v>516</v>
      </c>
      <c r="C146" s="35">
        <v>1</v>
      </c>
      <c r="D146" s="36">
        <v>83.06</v>
      </c>
      <c r="E146" s="37" t="s">
        <v>517</v>
      </c>
      <c r="F146" s="36">
        <v>19.11</v>
      </c>
      <c r="G146" s="36">
        <v>83</v>
      </c>
      <c r="H146" s="36" t="s">
        <v>518</v>
      </c>
      <c r="I146" s="36">
        <v>19</v>
      </c>
      <c r="J146" s="36">
        <v>485</v>
      </c>
      <c r="K146" s="37" t="s">
        <v>519</v>
      </c>
      <c r="L146" s="37"/>
      <c r="M146" s="37"/>
      <c r="N146" s="37"/>
      <c r="O146" s="37"/>
      <c r="P146" s="37"/>
      <c r="Q146" s="37"/>
      <c r="R146" s="37"/>
      <c r="S146" s="37"/>
      <c r="T146" s="37"/>
      <c r="U146" s="37">
        <v>69</v>
      </c>
    </row>
    <row r="147" spans="1:21" s="20" customFormat="1" ht="17.850000000000001" customHeight="1" x14ac:dyDescent="0.2">
      <c r="A147" s="52" t="s">
        <v>520</v>
      </c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</row>
    <row r="148" spans="1:21" s="20" customFormat="1" ht="72" x14ac:dyDescent="0.2">
      <c r="A148" s="33">
        <v>108</v>
      </c>
      <c r="B148" s="34" t="s">
        <v>521</v>
      </c>
      <c r="C148" s="35" t="s">
        <v>522</v>
      </c>
      <c r="D148" s="36">
        <v>1151.8</v>
      </c>
      <c r="E148" s="37" t="s">
        <v>523</v>
      </c>
      <c r="F148" s="36" t="s">
        <v>524</v>
      </c>
      <c r="G148" s="36">
        <v>384</v>
      </c>
      <c r="H148" s="36" t="s">
        <v>525</v>
      </c>
      <c r="I148" s="36" t="s">
        <v>526</v>
      </c>
      <c r="J148" s="36">
        <v>2889</v>
      </c>
      <c r="K148" s="37" t="s">
        <v>527</v>
      </c>
      <c r="L148" s="37"/>
      <c r="M148" s="37"/>
      <c r="N148" s="37"/>
      <c r="O148" s="37"/>
      <c r="P148" s="37"/>
      <c r="Q148" s="37"/>
      <c r="R148" s="37"/>
      <c r="S148" s="37"/>
      <c r="T148" s="37"/>
      <c r="U148" s="37" t="s">
        <v>528</v>
      </c>
    </row>
    <row r="149" spans="1:21" s="20" customFormat="1" ht="84" x14ac:dyDescent="0.2">
      <c r="A149" s="33">
        <v>109</v>
      </c>
      <c r="B149" s="34" t="s">
        <v>529</v>
      </c>
      <c r="C149" s="35" t="s">
        <v>530</v>
      </c>
      <c r="D149" s="36">
        <v>30.2</v>
      </c>
      <c r="E149" s="37" t="s">
        <v>531</v>
      </c>
      <c r="F149" s="36"/>
      <c r="G149" s="36">
        <v>1016</v>
      </c>
      <c r="H149" s="36" t="s">
        <v>532</v>
      </c>
      <c r="I149" s="36"/>
      <c r="J149" s="36">
        <v>6445</v>
      </c>
      <c r="K149" s="37" t="s">
        <v>533</v>
      </c>
      <c r="L149" s="37"/>
      <c r="M149" s="37"/>
      <c r="N149" s="37"/>
      <c r="O149" s="37"/>
      <c r="P149" s="37"/>
      <c r="Q149" s="37"/>
      <c r="R149" s="37"/>
      <c r="S149" s="37"/>
      <c r="T149" s="37"/>
      <c r="U149" s="37"/>
    </row>
    <row r="150" spans="1:21" s="20" customFormat="1" ht="60" x14ac:dyDescent="0.2">
      <c r="A150" s="33">
        <v>110</v>
      </c>
      <c r="B150" s="34" t="s">
        <v>534</v>
      </c>
      <c r="C150" s="35" t="s">
        <v>535</v>
      </c>
      <c r="D150" s="36">
        <v>292.24</v>
      </c>
      <c r="E150" s="37" t="s">
        <v>412</v>
      </c>
      <c r="F150" s="36" t="s">
        <v>413</v>
      </c>
      <c r="G150" s="36">
        <v>1752</v>
      </c>
      <c r="H150" s="36" t="s">
        <v>536</v>
      </c>
      <c r="I150" s="36" t="s">
        <v>537</v>
      </c>
      <c r="J150" s="36">
        <v>8627</v>
      </c>
      <c r="K150" s="37" t="s">
        <v>538</v>
      </c>
      <c r="L150" s="37"/>
      <c r="M150" s="37"/>
      <c r="N150" s="37"/>
      <c r="O150" s="37"/>
      <c r="P150" s="37"/>
      <c r="Q150" s="37"/>
      <c r="R150" s="37"/>
      <c r="S150" s="37"/>
      <c r="T150" s="37"/>
      <c r="U150" s="37" t="s">
        <v>539</v>
      </c>
    </row>
    <row r="151" spans="1:21" s="20" customFormat="1" ht="72" x14ac:dyDescent="0.2">
      <c r="A151" s="33">
        <v>111</v>
      </c>
      <c r="B151" s="34" t="s">
        <v>540</v>
      </c>
      <c r="C151" s="35" t="s">
        <v>541</v>
      </c>
      <c r="D151" s="36">
        <v>2012.34</v>
      </c>
      <c r="E151" s="37" t="s">
        <v>542</v>
      </c>
      <c r="F151" s="36" t="s">
        <v>543</v>
      </c>
      <c r="G151" s="36">
        <v>326</v>
      </c>
      <c r="H151" s="36" t="s">
        <v>544</v>
      </c>
      <c r="I151" s="36" t="s">
        <v>545</v>
      </c>
      <c r="J151" s="36">
        <v>2163</v>
      </c>
      <c r="K151" s="37" t="s">
        <v>546</v>
      </c>
      <c r="L151" s="37"/>
      <c r="M151" s="37"/>
      <c r="N151" s="37"/>
      <c r="O151" s="37"/>
      <c r="P151" s="37"/>
      <c r="Q151" s="37"/>
      <c r="R151" s="37"/>
      <c r="S151" s="37"/>
      <c r="T151" s="37"/>
      <c r="U151" s="37" t="s">
        <v>547</v>
      </c>
    </row>
    <row r="152" spans="1:21" s="20" customFormat="1" ht="84" x14ac:dyDescent="0.2">
      <c r="A152" s="33">
        <v>112</v>
      </c>
      <c r="B152" s="34" t="s">
        <v>529</v>
      </c>
      <c r="C152" s="35" t="s">
        <v>548</v>
      </c>
      <c r="D152" s="36">
        <v>30.2</v>
      </c>
      <c r="E152" s="37" t="s">
        <v>531</v>
      </c>
      <c r="F152" s="36"/>
      <c r="G152" s="36">
        <v>494</v>
      </c>
      <c r="H152" s="36" t="s">
        <v>549</v>
      </c>
      <c r="I152" s="36"/>
      <c r="J152" s="36">
        <v>3136</v>
      </c>
      <c r="K152" s="37" t="s">
        <v>550</v>
      </c>
      <c r="L152" s="37"/>
      <c r="M152" s="37"/>
      <c r="N152" s="37"/>
      <c r="O152" s="37"/>
      <c r="P152" s="37"/>
      <c r="Q152" s="37"/>
      <c r="R152" s="37"/>
      <c r="S152" s="37"/>
      <c r="T152" s="37"/>
      <c r="U152" s="37"/>
    </row>
    <row r="153" spans="1:21" s="20" customFormat="1" ht="48" x14ac:dyDescent="0.2">
      <c r="A153" s="33">
        <v>113</v>
      </c>
      <c r="B153" s="34" t="s">
        <v>551</v>
      </c>
      <c r="C153" s="35" t="s">
        <v>552</v>
      </c>
      <c r="D153" s="36">
        <v>331.98</v>
      </c>
      <c r="E153" s="37" t="s">
        <v>388</v>
      </c>
      <c r="F153" s="36" t="s">
        <v>389</v>
      </c>
      <c r="G153" s="36">
        <v>10</v>
      </c>
      <c r="H153" s="36" t="s">
        <v>553</v>
      </c>
      <c r="I153" s="36"/>
      <c r="J153" s="36">
        <v>55</v>
      </c>
      <c r="K153" s="37" t="s">
        <v>554</v>
      </c>
      <c r="L153" s="37"/>
      <c r="M153" s="37"/>
      <c r="N153" s="37"/>
      <c r="O153" s="37"/>
      <c r="P153" s="37"/>
      <c r="Q153" s="37"/>
      <c r="R153" s="37"/>
      <c r="S153" s="37"/>
      <c r="T153" s="37"/>
      <c r="U153" s="37">
        <v>1</v>
      </c>
    </row>
    <row r="154" spans="1:21" s="20" customFormat="1" ht="48" x14ac:dyDescent="0.2">
      <c r="A154" s="33">
        <v>114</v>
      </c>
      <c r="B154" s="34" t="s">
        <v>392</v>
      </c>
      <c r="C154" s="35" t="s">
        <v>552</v>
      </c>
      <c r="D154" s="36">
        <v>439.21</v>
      </c>
      <c r="E154" s="37" t="s">
        <v>393</v>
      </c>
      <c r="F154" s="36" t="s">
        <v>394</v>
      </c>
      <c r="G154" s="36">
        <v>13</v>
      </c>
      <c r="H154" s="36" t="s">
        <v>555</v>
      </c>
      <c r="I154" s="36"/>
      <c r="J154" s="36">
        <v>55</v>
      </c>
      <c r="K154" s="37" t="s">
        <v>556</v>
      </c>
      <c r="L154" s="37"/>
      <c r="M154" s="37"/>
      <c r="N154" s="37"/>
      <c r="O154" s="37"/>
      <c r="P154" s="37"/>
      <c r="Q154" s="37"/>
      <c r="R154" s="37"/>
      <c r="S154" s="37"/>
      <c r="T154" s="37"/>
      <c r="U154" s="37">
        <v>1</v>
      </c>
    </row>
    <row r="155" spans="1:21" s="20" customFormat="1" ht="17.850000000000001" customHeight="1" x14ac:dyDescent="0.2">
      <c r="A155" s="52" t="s">
        <v>557</v>
      </c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</row>
    <row r="156" spans="1:21" s="20" customFormat="1" ht="72" x14ac:dyDescent="0.2">
      <c r="A156" s="33">
        <v>115</v>
      </c>
      <c r="B156" s="34" t="s">
        <v>558</v>
      </c>
      <c r="C156" s="35" t="s">
        <v>559</v>
      </c>
      <c r="D156" s="36">
        <v>5664.92</v>
      </c>
      <c r="E156" s="37" t="s">
        <v>560</v>
      </c>
      <c r="F156" s="36" t="s">
        <v>561</v>
      </c>
      <c r="G156" s="36">
        <v>61</v>
      </c>
      <c r="H156" s="36" t="s">
        <v>562</v>
      </c>
      <c r="I156" s="36" t="s">
        <v>563</v>
      </c>
      <c r="J156" s="36">
        <v>800</v>
      </c>
      <c r="K156" s="37" t="s">
        <v>564</v>
      </c>
      <c r="L156" s="37"/>
      <c r="M156" s="37"/>
      <c r="N156" s="37"/>
      <c r="O156" s="37"/>
      <c r="P156" s="37"/>
      <c r="Q156" s="37"/>
      <c r="R156" s="37"/>
      <c r="S156" s="37"/>
      <c r="T156" s="37"/>
      <c r="U156" s="37" t="s">
        <v>565</v>
      </c>
    </row>
    <row r="157" spans="1:21" s="20" customFormat="1" ht="84" x14ac:dyDescent="0.2">
      <c r="A157" s="33">
        <v>116</v>
      </c>
      <c r="B157" s="34" t="s">
        <v>381</v>
      </c>
      <c r="C157" s="35" t="s">
        <v>566</v>
      </c>
      <c r="D157" s="36">
        <v>67.3</v>
      </c>
      <c r="E157" s="37" t="s">
        <v>383</v>
      </c>
      <c r="F157" s="36"/>
      <c r="G157" s="36">
        <v>727</v>
      </c>
      <c r="H157" s="36" t="s">
        <v>567</v>
      </c>
      <c r="I157" s="36"/>
      <c r="J157" s="36">
        <v>4614</v>
      </c>
      <c r="K157" s="37" t="s">
        <v>568</v>
      </c>
      <c r="L157" s="37"/>
      <c r="M157" s="37"/>
      <c r="N157" s="37"/>
      <c r="O157" s="37"/>
      <c r="P157" s="37"/>
      <c r="Q157" s="37"/>
      <c r="R157" s="37"/>
      <c r="S157" s="37"/>
      <c r="T157" s="37"/>
      <c r="U157" s="37"/>
    </row>
    <row r="158" spans="1:21" s="20" customFormat="1" ht="48" x14ac:dyDescent="0.2">
      <c r="A158" s="33">
        <v>117</v>
      </c>
      <c r="B158" s="34" t="s">
        <v>569</v>
      </c>
      <c r="C158" s="35" t="s">
        <v>570</v>
      </c>
      <c r="D158" s="36">
        <v>2182.5500000000002</v>
      </c>
      <c r="E158" s="37" t="s">
        <v>445</v>
      </c>
      <c r="F158" s="36">
        <v>45.19</v>
      </c>
      <c r="G158" s="36">
        <v>236</v>
      </c>
      <c r="H158" s="36" t="s">
        <v>571</v>
      </c>
      <c r="I158" s="36">
        <v>5</v>
      </c>
      <c r="J158" s="36">
        <v>2315</v>
      </c>
      <c r="K158" s="37" t="s">
        <v>572</v>
      </c>
      <c r="L158" s="37"/>
      <c r="M158" s="37"/>
      <c r="N158" s="37"/>
      <c r="O158" s="37"/>
      <c r="P158" s="37"/>
      <c r="Q158" s="37"/>
      <c r="R158" s="37"/>
      <c r="S158" s="37"/>
      <c r="T158" s="37"/>
      <c r="U158" s="37">
        <v>26</v>
      </c>
    </row>
    <row r="159" spans="1:21" s="20" customFormat="1" ht="72" x14ac:dyDescent="0.2">
      <c r="A159" s="33">
        <v>118</v>
      </c>
      <c r="B159" s="34" t="s">
        <v>448</v>
      </c>
      <c r="C159" s="35" t="s">
        <v>573</v>
      </c>
      <c r="D159" s="36">
        <v>292.24</v>
      </c>
      <c r="E159" s="37" t="s">
        <v>412</v>
      </c>
      <c r="F159" s="36" t="s">
        <v>413</v>
      </c>
      <c r="G159" s="36">
        <v>1073</v>
      </c>
      <c r="H159" s="36" t="s">
        <v>574</v>
      </c>
      <c r="I159" s="36" t="s">
        <v>575</v>
      </c>
      <c r="J159" s="36">
        <v>5285</v>
      </c>
      <c r="K159" s="37" t="s">
        <v>576</v>
      </c>
      <c r="L159" s="37"/>
      <c r="M159" s="37"/>
      <c r="N159" s="37"/>
      <c r="O159" s="37"/>
      <c r="P159" s="37"/>
      <c r="Q159" s="37"/>
      <c r="R159" s="37"/>
      <c r="S159" s="37"/>
      <c r="T159" s="37"/>
      <c r="U159" s="37" t="s">
        <v>577</v>
      </c>
    </row>
    <row r="160" spans="1:21" s="20" customFormat="1" ht="72" x14ac:dyDescent="0.2">
      <c r="A160" s="33">
        <v>119</v>
      </c>
      <c r="B160" s="34" t="s">
        <v>578</v>
      </c>
      <c r="C160" s="35">
        <v>18</v>
      </c>
      <c r="D160" s="36">
        <v>62.45</v>
      </c>
      <c r="E160" s="37" t="s">
        <v>579</v>
      </c>
      <c r="F160" s="36">
        <v>14.37</v>
      </c>
      <c r="G160" s="36">
        <v>1124</v>
      </c>
      <c r="H160" s="36" t="s">
        <v>580</v>
      </c>
      <c r="I160" s="36">
        <v>259</v>
      </c>
      <c r="J160" s="36">
        <v>6563</v>
      </c>
      <c r="K160" s="37" t="s">
        <v>581</v>
      </c>
      <c r="L160" s="37"/>
      <c r="M160" s="37"/>
      <c r="N160" s="37"/>
      <c r="O160" s="37"/>
      <c r="P160" s="37"/>
      <c r="Q160" s="37"/>
      <c r="R160" s="37"/>
      <c r="S160" s="37"/>
      <c r="T160" s="37"/>
      <c r="U160" s="37">
        <v>927</v>
      </c>
    </row>
    <row r="161" spans="1:21" s="20" customFormat="1" ht="17.850000000000001" customHeight="1" x14ac:dyDescent="0.2">
      <c r="A161" s="52" t="s">
        <v>582</v>
      </c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</row>
    <row r="162" spans="1:21" s="20" customFormat="1" ht="60" x14ac:dyDescent="0.2">
      <c r="A162" s="33">
        <v>120</v>
      </c>
      <c r="B162" s="34" t="s">
        <v>583</v>
      </c>
      <c r="C162" s="35" t="s">
        <v>584</v>
      </c>
      <c r="D162" s="36">
        <v>2025.21</v>
      </c>
      <c r="E162" s="37" t="s">
        <v>585</v>
      </c>
      <c r="F162" s="36" t="s">
        <v>543</v>
      </c>
      <c r="G162" s="36">
        <v>87</v>
      </c>
      <c r="H162" s="36" t="s">
        <v>586</v>
      </c>
      <c r="I162" s="36" t="s">
        <v>587</v>
      </c>
      <c r="J162" s="36">
        <v>577</v>
      </c>
      <c r="K162" s="37" t="s">
        <v>588</v>
      </c>
      <c r="L162" s="37"/>
      <c r="M162" s="37"/>
      <c r="N162" s="37"/>
      <c r="O162" s="37"/>
      <c r="P162" s="37"/>
      <c r="Q162" s="37"/>
      <c r="R162" s="37"/>
      <c r="S162" s="37"/>
      <c r="T162" s="37"/>
      <c r="U162" s="37" t="s">
        <v>589</v>
      </c>
    </row>
    <row r="163" spans="1:21" s="20" customFormat="1" ht="84" x14ac:dyDescent="0.2">
      <c r="A163" s="33">
        <v>121</v>
      </c>
      <c r="B163" s="34" t="s">
        <v>590</v>
      </c>
      <c r="C163" s="35" t="s">
        <v>591</v>
      </c>
      <c r="D163" s="36">
        <v>14</v>
      </c>
      <c r="E163" s="37" t="s">
        <v>592</v>
      </c>
      <c r="F163" s="36"/>
      <c r="G163" s="36">
        <v>61</v>
      </c>
      <c r="H163" s="36" t="s">
        <v>593</v>
      </c>
      <c r="I163" s="36"/>
      <c r="J163" s="36">
        <v>387</v>
      </c>
      <c r="K163" s="37" t="s">
        <v>594</v>
      </c>
      <c r="L163" s="37"/>
      <c r="M163" s="37"/>
      <c r="N163" s="37"/>
      <c r="O163" s="37"/>
      <c r="P163" s="37"/>
      <c r="Q163" s="37"/>
      <c r="R163" s="37"/>
      <c r="S163" s="37"/>
      <c r="T163" s="37"/>
      <c r="U163" s="37"/>
    </row>
    <row r="164" spans="1:21" s="20" customFormat="1" ht="48" x14ac:dyDescent="0.2">
      <c r="A164" s="33">
        <v>122</v>
      </c>
      <c r="B164" s="34" t="s">
        <v>595</v>
      </c>
      <c r="C164" s="35" t="s">
        <v>596</v>
      </c>
      <c r="D164" s="36">
        <v>331.98</v>
      </c>
      <c r="E164" s="37" t="s">
        <v>388</v>
      </c>
      <c r="F164" s="36" t="s">
        <v>389</v>
      </c>
      <c r="G164" s="36">
        <v>1</v>
      </c>
      <c r="H164" s="36" t="s">
        <v>474</v>
      </c>
      <c r="I164" s="36"/>
      <c r="J164" s="36">
        <v>8</v>
      </c>
      <c r="K164" s="37" t="s">
        <v>597</v>
      </c>
      <c r="L164" s="37"/>
      <c r="M164" s="37"/>
      <c r="N164" s="37"/>
      <c r="O164" s="37"/>
      <c r="P164" s="37"/>
      <c r="Q164" s="37"/>
      <c r="R164" s="37"/>
      <c r="S164" s="37"/>
      <c r="T164" s="37"/>
      <c r="U164" s="37"/>
    </row>
    <row r="165" spans="1:21" s="20" customFormat="1" ht="48" x14ac:dyDescent="0.2">
      <c r="A165" s="33">
        <v>123</v>
      </c>
      <c r="B165" s="34" t="s">
        <v>392</v>
      </c>
      <c r="C165" s="35" t="s">
        <v>596</v>
      </c>
      <c r="D165" s="36">
        <v>439.21</v>
      </c>
      <c r="E165" s="37" t="s">
        <v>393</v>
      </c>
      <c r="F165" s="36" t="s">
        <v>394</v>
      </c>
      <c r="G165" s="36">
        <v>2</v>
      </c>
      <c r="H165" s="36" t="s">
        <v>598</v>
      </c>
      <c r="I165" s="36"/>
      <c r="J165" s="36">
        <v>8</v>
      </c>
      <c r="K165" s="37" t="s">
        <v>599</v>
      </c>
      <c r="L165" s="37"/>
      <c r="M165" s="37"/>
      <c r="N165" s="37"/>
      <c r="O165" s="37"/>
      <c r="P165" s="37"/>
      <c r="Q165" s="37"/>
      <c r="R165" s="37"/>
      <c r="S165" s="37"/>
      <c r="T165" s="37"/>
      <c r="U165" s="37"/>
    </row>
    <row r="166" spans="1:21" s="20" customFormat="1" ht="17.850000000000001" customHeight="1" x14ac:dyDescent="0.2">
      <c r="A166" s="52" t="s">
        <v>600</v>
      </c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</row>
    <row r="167" spans="1:21" s="20" customFormat="1" ht="60" x14ac:dyDescent="0.2">
      <c r="A167" s="33">
        <v>124</v>
      </c>
      <c r="B167" s="34" t="s">
        <v>601</v>
      </c>
      <c r="C167" s="35" t="s">
        <v>602</v>
      </c>
      <c r="D167" s="36">
        <v>2025.21</v>
      </c>
      <c r="E167" s="37" t="s">
        <v>585</v>
      </c>
      <c r="F167" s="36" t="s">
        <v>543</v>
      </c>
      <c r="G167" s="36">
        <v>57</v>
      </c>
      <c r="H167" s="36" t="s">
        <v>603</v>
      </c>
      <c r="I167" s="36" t="s">
        <v>604</v>
      </c>
      <c r="J167" s="36">
        <v>376</v>
      </c>
      <c r="K167" s="37" t="s">
        <v>605</v>
      </c>
      <c r="L167" s="37"/>
      <c r="M167" s="37"/>
      <c r="N167" s="37"/>
      <c r="O167" s="37"/>
      <c r="P167" s="37"/>
      <c r="Q167" s="37"/>
      <c r="R167" s="37"/>
      <c r="S167" s="37"/>
      <c r="T167" s="37"/>
      <c r="U167" s="37" t="s">
        <v>606</v>
      </c>
    </row>
    <row r="168" spans="1:21" s="20" customFormat="1" ht="84" x14ac:dyDescent="0.2">
      <c r="A168" s="33">
        <v>125</v>
      </c>
      <c r="B168" s="34" t="s">
        <v>607</v>
      </c>
      <c r="C168" s="35" t="s">
        <v>608</v>
      </c>
      <c r="D168" s="36">
        <v>11.9</v>
      </c>
      <c r="E168" s="37" t="s">
        <v>609</v>
      </c>
      <c r="F168" s="36"/>
      <c r="G168" s="36">
        <v>34</v>
      </c>
      <c r="H168" s="36" t="s">
        <v>610</v>
      </c>
      <c r="I168" s="36"/>
      <c r="J168" s="36">
        <v>213</v>
      </c>
      <c r="K168" s="37" t="s">
        <v>611</v>
      </c>
      <c r="L168" s="37"/>
      <c r="M168" s="37"/>
      <c r="N168" s="37"/>
      <c r="O168" s="37"/>
      <c r="P168" s="37"/>
      <c r="Q168" s="37"/>
      <c r="R168" s="37"/>
      <c r="S168" s="37"/>
      <c r="T168" s="37"/>
      <c r="U168" s="37"/>
    </row>
    <row r="169" spans="1:21" s="20" customFormat="1" ht="48" x14ac:dyDescent="0.2">
      <c r="A169" s="33">
        <v>126</v>
      </c>
      <c r="B169" s="34" t="s">
        <v>612</v>
      </c>
      <c r="C169" s="35" t="s">
        <v>613</v>
      </c>
      <c r="D169" s="36">
        <v>331.98</v>
      </c>
      <c r="E169" s="37" t="s">
        <v>388</v>
      </c>
      <c r="F169" s="36" t="s">
        <v>389</v>
      </c>
      <c r="G169" s="36">
        <v>1</v>
      </c>
      <c r="H169" s="36" t="s">
        <v>474</v>
      </c>
      <c r="I169" s="36"/>
      <c r="J169" s="36">
        <v>4</v>
      </c>
      <c r="K169" s="37" t="s">
        <v>475</v>
      </c>
      <c r="L169" s="37"/>
      <c r="M169" s="37"/>
      <c r="N169" s="37"/>
      <c r="O169" s="37"/>
      <c r="P169" s="37"/>
      <c r="Q169" s="37"/>
      <c r="R169" s="37"/>
      <c r="S169" s="37"/>
      <c r="T169" s="37"/>
      <c r="U169" s="37"/>
    </row>
    <row r="170" spans="1:21" s="20" customFormat="1" ht="48" x14ac:dyDescent="0.2">
      <c r="A170" s="33">
        <v>127</v>
      </c>
      <c r="B170" s="34" t="s">
        <v>392</v>
      </c>
      <c r="C170" s="35" t="s">
        <v>613</v>
      </c>
      <c r="D170" s="36">
        <v>439.21</v>
      </c>
      <c r="E170" s="37" t="s">
        <v>393</v>
      </c>
      <c r="F170" s="36" t="s">
        <v>394</v>
      </c>
      <c r="G170" s="36">
        <v>1</v>
      </c>
      <c r="H170" s="36" t="s">
        <v>474</v>
      </c>
      <c r="I170" s="36"/>
      <c r="J170" s="36">
        <v>4</v>
      </c>
      <c r="K170" s="37" t="s">
        <v>477</v>
      </c>
      <c r="L170" s="37"/>
      <c r="M170" s="37"/>
      <c r="N170" s="37"/>
      <c r="O170" s="37"/>
      <c r="P170" s="37"/>
      <c r="Q170" s="37"/>
      <c r="R170" s="37"/>
      <c r="S170" s="37"/>
      <c r="T170" s="37"/>
      <c r="U170" s="37"/>
    </row>
    <row r="171" spans="1:21" s="20" customFormat="1" ht="17.850000000000001" customHeight="1" x14ac:dyDescent="0.2">
      <c r="A171" s="52" t="s">
        <v>614</v>
      </c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</row>
    <row r="172" spans="1:21" s="20" customFormat="1" ht="60" x14ac:dyDescent="0.2">
      <c r="A172" s="33">
        <v>128</v>
      </c>
      <c r="B172" s="34" t="s">
        <v>615</v>
      </c>
      <c r="C172" s="35" t="s">
        <v>616</v>
      </c>
      <c r="D172" s="36">
        <v>2025.21</v>
      </c>
      <c r="E172" s="37" t="s">
        <v>585</v>
      </c>
      <c r="F172" s="36" t="s">
        <v>543</v>
      </c>
      <c r="G172" s="36">
        <v>51</v>
      </c>
      <c r="H172" s="36" t="s">
        <v>617</v>
      </c>
      <c r="I172" s="36" t="s">
        <v>618</v>
      </c>
      <c r="J172" s="36">
        <v>336</v>
      </c>
      <c r="K172" s="37" t="s">
        <v>619</v>
      </c>
      <c r="L172" s="37"/>
      <c r="M172" s="37"/>
      <c r="N172" s="37"/>
      <c r="O172" s="37"/>
      <c r="P172" s="37"/>
      <c r="Q172" s="37"/>
      <c r="R172" s="37"/>
      <c r="S172" s="37"/>
      <c r="T172" s="37"/>
      <c r="U172" s="37" t="s">
        <v>620</v>
      </c>
    </row>
    <row r="173" spans="1:21" s="20" customFormat="1" ht="84" x14ac:dyDescent="0.2">
      <c r="A173" s="33">
        <v>129</v>
      </c>
      <c r="B173" s="34" t="s">
        <v>621</v>
      </c>
      <c r="C173" s="35" t="s">
        <v>622</v>
      </c>
      <c r="D173" s="36">
        <v>10.6</v>
      </c>
      <c r="E173" s="37" t="s">
        <v>623</v>
      </c>
      <c r="F173" s="36"/>
      <c r="G173" s="36">
        <v>27</v>
      </c>
      <c r="H173" s="36" t="s">
        <v>624</v>
      </c>
      <c r="I173" s="36"/>
      <c r="J173" s="36">
        <v>170</v>
      </c>
      <c r="K173" s="37" t="s">
        <v>625</v>
      </c>
      <c r="L173" s="37"/>
      <c r="M173" s="37"/>
      <c r="N173" s="37"/>
      <c r="O173" s="37"/>
      <c r="P173" s="37"/>
      <c r="Q173" s="37"/>
      <c r="R173" s="37"/>
      <c r="S173" s="37"/>
      <c r="T173" s="37"/>
      <c r="U173" s="37"/>
    </row>
    <row r="174" spans="1:21" s="20" customFormat="1" ht="48" x14ac:dyDescent="0.2">
      <c r="A174" s="33">
        <v>130</v>
      </c>
      <c r="B174" s="34" t="s">
        <v>626</v>
      </c>
      <c r="C174" s="35" t="s">
        <v>627</v>
      </c>
      <c r="D174" s="36">
        <v>331.98</v>
      </c>
      <c r="E174" s="37" t="s">
        <v>388</v>
      </c>
      <c r="F174" s="36" t="s">
        <v>389</v>
      </c>
      <c r="G174" s="36">
        <v>1</v>
      </c>
      <c r="H174" s="36" t="s">
        <v>474</v>
      </c>
      <c r="I174" s="36"/>
      <c r="J174" s="36">
        <v>3</v>
      </c>
      <c r="K174" s="37" t="s">
        <v>628</v>
      </c>
      <c r="L174" s="37"/>
      <c r="M174" s="37"/>
      <c r="N174" s="37"/>
      <c r="O174" s="37"/>
      <c r="P174" s="37"/>
      <c r="Q174" s="37"/>
      <c r="R174" s="37"/>
      <c r="S174" s="37"/>
      <c r="T174" s="37"/>
      <c r="U174" s="37"/>
    </row>
    <row r="175" spans="1:21" s="20" customFormat="1" ht="48" x14ac:dyDescent="0.2">
      <c r="A175" s="33">
        <v>131</v>
      </c>
      <c r="B175" s="34" t="s">
        <v>392</v>
      </c>
      <c r="C175" s="35" t="s">
        <v>627</v>
      </c>
      <c r="D175" s="36">
        <v>439.21</v>
      </c>
      <c r="E175" s="37" t="s">
        <v>393</v>
      </c>
      <c r="F175" s="36" t="s">
        <v>394</v>
      </c>
      <c r="G175" s="36">
        <v>1</v>
      </c>
      <c r="H175" s="36" t="s">
        <v>474</v>
      </c>
      <c r="I175" s="36"/>
      <c r="J175" s="36">
        <v>3</v>
      </c>
      <c r="K175" s="37" t="s">
        <v>629</v>
      </c>
      <c r="L175" s="37"/>
      <c r="M175" s="37"/>
      <c r="N175" s="37"/>
      <c r="O175" s="37"/>
      <c r="P175" s="37"/>
      <c r="Q175" s="37"/>
      <c r="R175" s="37"/>
      <c r="S175" s="37"/>
      <c r="T175" s="37"/>
      <c r="U175" s="37"/>
    </row>
    <row r="176" spans="1:21" s="20" customFormat="1" ht="17.850000000000001" customHeight="1" x14ac:dyDescent="0.2">
      <c r="A176" s="52" t="s">
        <v>630</v>
      </c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</row>
    <row r="177" spans="1:21" s="20" customFormat="1" ht="72" x14ac:dyDescent="0.2">
      <c r="A177" s="33">
        <v>132</v>
      </c>
      <c r="B177" s="34" t="s">
        <v>631</v>
      </c>
      <c r="C177" s="35" t="s">
        <v>632</v>
      </c>
      <c r="D177" s="36">
        <v>17726.43</v>
      </c>
      <c r="E177" s="37" t="s">
        <v>633</v>
      </c>
      <c r="F177" s="36" t="s">
        <v>634</v>
      </c>
      <c r="G177" s="36">
        <v>823</v>
      </c>
      <c r="H177" s="36" t="s">
        <v>635</v>
      </c>
      <c r="I177" s="36" t="s">
        <v>636</v>
      </c>
      <c r="J177" s="36">
        <v>7182</v>
      </c>
      <c r="K177" s="37" t="s">
        <v>637</v>
      </c>
      <c r="L177" s="37"/>
      <c r="M177" s="37"/>
      <c r="N177" s="37"/>
      <c r="O177" s="37"/>
      <c r="P177" s="37"/>
      <c r="Q177" s="37"/>
      <c r="R177" s="37"/>
      <c r="S177" s="37"/>
      <c r="T177" s="37"/>
      <c r="U177" s="37" t="s">
        <v>638</v>
      </c>
    </row>
    <row r="178" spans="1:21" s="20" customFormat="1" ht="84" x14ac:dyDescent="0.2">
      <c r="A178" s="33">
        <v>133</v>
      </c>
      <c r="B178" s="34" t="s">
        <v>639</v>
      </c>
      <c r="C178" s="35">
        <v>1</v>
      </c>
      <c r="D178" s="36">
        <v>42.3</v>
      </c>
      <c r="E178" s="37" t="s">
        <v>640</v>
      </c>
      <c r="F178" s="36"/>
      <c r="G178" s="36">
        <v>42</v>
      </c>
      <c r="H178" s="36" t="s">
        <v>641</v>
      </c>
      <c r="I178" s="36"/>
      <c r="J178" s="36">
        <v>166</v>
      </c>
      <c r="K178" s="37" t="s">
        <v>642</v>
      </c>
      <c r="L178" s="37"/>
      <c r="M178" s="37"/>
      <c r="N178" s="37"/>
      <c r="O178" s="37"/>
      <c r="P178" s="37"/>
      <c r="Q178" s="37"/>
      <c r="R178" s="37"/>
      <c r="S178" s="37"/>
      <c r="T178" s="37"/>
      <c r="U178" s="37"/>
    </row>
    <row r="179" spans="1:21" s="20" customFormat="1" ht="84" x14ac:dyDescent="0.2">
      <c r="A179" s="33">
        <v>134</v>
      </c>
      <c r="B179" s="34" t="s">
        <v>643</v>
      </c>
      <c r="C179" s="35">
        <v>18</v>
      </c>
      <c r="D179" s="36">
        <v>22.8</v>
      </c>
      <c r="E179" s="37" t="s">
        <v>644</v>
      </c>
      <c r="F179" s="36"/>
      <c r="G179" s="36">
        <v>410</v>
      </c>
      <c r="H179" s="36" t="s">
        <v>645</v>
      </c>
      <c r="I179" s="36"/>
      <c r="J179" s="36">
        <v>1649</v>
      </c>
      <c r="K179" s="37" t="s">
        <v>646</v>
      </c>
      <c r="L179" s="37"/>
      <c r="M179" s="37"/>
      <c r="N179" s="37"/>
      <c r="O179" s="37"/>
      <c r="P179" s="37"/>
      <c r="Q179" s="37"/>
      <c r="R179" s="37"/>
      <c r="S179" s="37"/>
      <c r="T179" s="37"/>
      <c r="U179" s="37"/>
    </row>
    <row r="180" spans="1:21" s="20" customFormat="1" ht="84" x14ac:dyDescent="0.2">
      <c r="A180" s="33">
        <v>135</v>
      </c>
      <c r="B180" s="34" t="s">
        <v>647</v>
      </c>
      <c r="C180" s="35">
        <v>12</v>
      </c>
      <c r="D180" s="36">
        <v>68</v>
      </c>
      <c r="E180" s="37" t="s">
        <v>648</v>
      </c>
      <c r="F180" s="36"/>
      <c r="G180" s="36">
        <v>816</v>
      </c>
      <c r="H180" s="36" t="s">
        <v>649</v>
      </c>
      <c r="I180" s="36"/>
      <c r="J180" s="36">
        <v>3048</v>
      </c>
      <c r="K180" s="37" t="s">
        <v>650</v>
      </c>
      <c r="L180" s="37"/>
      <c r="M180" s="37"/>
      <c r="N180" s="37"/>
      <c r="O180" s="37"/>
      <c r="P180" s="37"/>
      <c r="Q180" s="37"/>
      <c r="R180" s="37"/>
      <c r="S180" s="37"/>
      <c r="T180" s="37"/>
      <c r="U180" s="37"/>
    </row>
    <row r="181" spans="1:21" s="20" customFormat="1" ht="84" x14ac:dyDescent="0.2">
      <c r="A181" s="33">
        <v>136</v>
      </c>
      <c r="B181" s="34" t="s">
        <v>651</v>
      </c>
      <c r="C181" s="35">
        <v>18</v>
      </c>
      <c r="D181" s="36">
        <v>23.79</v>
      </c>
      <c r="E181" s="37" t="s">
        <v>652</v>
      </c>
      <c r="F181" s="36"/>
      <c r="G181" s="36">
        <v>428</v>
      </c>
      <c r="H181" s="36" t="s">
        <v>653</v>
      </c>
      <c r="I181" s="36"/>
      <c r="J181" s="36">
        <v>497</v>
      </c>
      <c r="K181" s="37" t="s">
        <v>654</v>
      </c>
      <c r="L181" s="37"/>
      <c r="M181" s="37"/>
      <c r="N181" s="37"/>
      <c r="O181" s="37"/>
      <c r="P181" s="37"/>
      <c r="Q181" s="37"/>
      <c r="R181" s="37"/>
      <c r="S181" s="37"/>
      <c r="T181" s="37"/>
      <c r="U181" s="37"/>
    </row>
    <row r="182" spans="1:21" s="20" customFormat="1" ht="84" x14ac:dyDescent="0.2">
      <c r="A182" s="33">
        <v>137</v>
      </c>
      <c r="B182" s="34" t="s">
        <v>655</v>
      </c>
      <c r="C182" s="35">
        <v>1</v>
      </c>
      <c r="D182" s="36">
        <v>30.81</v>
      </c>
      <c r="E182" s="37" t="s">
        <v>656</v>
      </c>
      <c r="F182" s="36"/>
      <c r="G182" s="36">
        <v>31</v>
      </c>
      <c r="H182" s="36" t="s">
        <v>657</v>
      </c>
      <c r="I182" s="36"/>
      <c r="J182" s="36">
        <v>62</v>
      </c>
      <c r="K182" s="37" t="s">
        <v>658</v>
      </c>
      <c r="L182" s="37"/>
      <c r="M182" s="37"/>
      <c r="N182" s="37"/>
      <c r="O182" s="37"/>
      <c r="P182" s="37"/>
      <c r="Q182" s="37"/>
      <c r="R182" s="37"/>
      <c r="S182" s="37"/>
      <c r="T182" s="37"/>
      <c r="U182" s="37"/>
    </row>
    <row r="183" spans="1:21" s="20" customFormat="1" ht="60" x14ac:dyDescent="0.2">
      <c r="A183" s="33">
        <v>138</v>
      </c>
      <c r="B183" s="34" t="s">
        <v>659</v>
      </c>
      <c r="C183" s="35" t="s">
        <v>660</v>
      </c>
      <c r="D183" s="36">
        <v>31686.43</v>
      </c>
      <c r="E183" s="37" t="s">
        <v>661</v>
      </c>
      <c r="F183" s="36" t="s">
        <v>634</v>
      </c>
      <c r="G183" s="36">
        <v>66</v>
      </c>
      <c r="H183" s="36" t="s">
        <v>662</v>
      </c>
      <c r="I183" s="36" t="s">
        <v>663</v>
      </c>
      <c r="J183" s="36">
        <v>574</v>
      </c>
      <c r="K183" s="37" t="s">
        <v>664</v>
      </c>
      <c r="L183" s="37"/>
      <c r="M183" s="37"/>
      <c r="N183" s="37"/>
      <c r="O183" s="37"/>
      <c r="P183" s="37"/>
      <c r="Q183" s="37"/>
      <c r="R183" s="37"/>
      <c r="S183" s="37"/>
      <c r="T183" s="37"/>
      <c r="U183" s="37" t="s">
        <v>665</v>
      </c>
    </row>
    <row r="184" spans="1:21" s="20" customFormat="1" ht="72" x14ac:dyDescent="0.2">
      <c r="A184" s="33">
        <v>139</v>
      </c>
      <c r="B184" s="34" t="s">
        <v>666</v>
      </c>
      <c r="C184" s="35" t="s">
        <v>667</v>
      </c>
      <c r="D184" s="36">
        <v>424.1</v>
      </c>
      <c r="E184" s="37" t="s">
        <v>668</v>
      </c>
      <c r="F184" s="36" t="s">
        <v>669</v>
      </c>
      <c r="G184" s="36">
        <v>15</v>
      </c>
      <c r="H184" s="36" t="s">
        <v>670</v>
      </c>
      <c r="I184" s="36">
        <v>3</v>
      </c>
      <c r="J184" s="36">
        <v>166</v>
      </c>
      <c r="K184" s="37" t="s">
        <v>671</v>
      </c>
      <c r="L184" s="37"/>
      <c r="M184" s="37"/>
      <c r="N184" s="37"/>
      <c r="O184" s="37"/>
      <c r="P184" s="37"/>
      <c r="Q184" s="37"/>
      <c r="R184" s="37"/>
      <c r="S184" s="37"/>
      <c r="T184" s="37"/>
      <c r="U184" s="37" t="s">
        <v>672</v>
      </c>
    </row>
    <row r="185" spans="1:21" s="20" customFormat="1" ht="36" x14ac:dyDescent="0.2">
      <c r="A185" s="33">
        <v>140</v>
      </c>
      <c r="B185" s="34" t="s">
        <v>673</v>
      </c>
      <c r="C185" s="35" t="s">
        <v>674</v>
      </c>
      <c r="D185" s="36">
        <v>6320</v>
      </c>
      <c r="E185" s="37" t="s">
        <v>675</v>
      </c>
      <c r="F185" s="36"/>
      <c r="G185" s="36">
        <v>14</v>
      </c>
      <c r="H185" s="36" t="s">
        <v>592</v>
      </c>
      <c r="I185" s="36"/>
      <c r="J185" s="36">
        <v>102</v>
      </c>
      <c r="K185" s="37" t="s">
        <v>676</v>
      </c>
      <c r="L185" s="37"/>
      <c r="M185" s="37"/>
      <c r="N185" s="37"/>
      <c r="O185" s="37"/>
      <c r="P185" s="37"/>
      <c r="Q185" s="37"/>
      <c r="R185" s="37"/>
      <c r="S185" s="37"/>
      <c r="T185" s="37"/>
      <c r="U185" s="37"/>
    </row>
    <row r="186" spans="1:21" s="20" customFormat="1" ht="48" x14ac:dyDescent="0.2">
      <c r="A186" s="33">
        <v>141</v>
      </c>
      <c r="B186" s="34" t="s">
        <v>677</v>
      </c>
      <c r="C186" s="35" t="s">
        <v>678</v>
      </c>
      <c r="D186" s="36">
        <v>3659.44</v>
      </c>
      <c r="E186" s="37" t="s">
        <v>679</v>
      </c>
      <c r="F186" s="36">
        <v>430.27</v>
      </c>
      <c r="G186" s="36">
        <v>805</v>
      </c>
      <c r="H186" s="36" t="s">
        <v>680</v>
      </c>
      <c r="I186" s="36">
        <v>95</v>
      </c>
      <c r="J186" s="36">
        <v>8662</v>
      </c>
      <c r="K186" s="37" t="s">
        <v>681</v>
      </c>
      <c r="L186" s="37"/>
      <c r="M186" s="37"/>
      <c r="N186" s="37"/>
      <c r="O186" s="37"/>
      <c r="P186" s="37"/>
      <c r="Q186" s="37"/>
      <c r="R186" s="37"/>
      <c r="S186" s="37"/>
      <c r="T186" s="37"/>
      <c r="U186" s="37">
        <v>555</v>
      </c>
    </row>
    <row r="187" spans="1:21" s="20" customFormat="1" ht="17.850000000000001" customHeight="1" x14ac:dyDescent="0.2">
      <c r="A187" s="52" t="s">
        <v>682</v>
      </c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</row>
    <row r="188" spans="1:21" s="20" customFormat="1" ht="96" x14ac:dyDescent="0.2">
      <c r="A188" s="33">
        <v>142</v>
      </c>
      <c r="B188" s="34" t="s">
        <v>683</v>
      </c>
      <c r="C188" s="35">
        <v>1</v>
      </c>
      <c r="D188" s="36">
        <v>421.38</v>
      </c>
      <c r="E188" s="37" t="s">
        <v>684</v>
      </c>
      <c r="F188" s="36" t="s">
        <v>685</v>
      </c>
      <c r="G188" s="36">
        <v>421</v>
      </c>
      <c r="H188" s="36" t="s">
        <v>686</v>
      </c>
      <c r="I188" s="36" t="s">
        <v>687</v>
      </c>
      <c r="J188" s="36">
        <v>3183</v>
      </c>
      <c r="K188" s="37" t="s">
        <v>688</v>
      </c>
      <c r="L188" s="37"/>
      <c r="M188" s="37"/>
      <c r="N188" s="37"/>
      <c r="O188" s="37"/>
      <c r="P188" s="37"/>
      <c r="Q188" s="37"/>
      <c r="R188" s="37"/>
      <c r="S188" s="37"/>
      <c r="T188" s="37"/>
      <c r="U188" s="37" t="s">
        <v>689</v>
      </c>
    </row>
    <row r="189" spans="1:21" s="20" customFormat="1" ht="72" x14ac:dyDescent="0.2">
      <c r="A189" s="33">
        <v>143</v>
      </c>
      <c r="B189" s="34" t="s">
        <v>690</v>
      </c>
      <c r="C189" s="35">
        <v>1</v>
      </c>
      <c r="D189" s="36">
        <v>1691.74</v>
      </c>
      <c r="E189" s="37" t="s">
        <v>691</v>
      </c>
      <c r="F189" s="36"/>
      <c r="G189" s="36">
        <v>1692</v>
      </c>
      <c r="H189" s="36" t="s">
        <v>692</v>
      </c>
      <c r="I189" s="36"/>
      <c r="J189" s="36">
        <v>10962</v>
      </c>
      <c r="K189" s="37" t="s">
        <v>693</v>
      </c>
      <c r="L189" s="37"/>
      <c r="M189" s="37"/>
      <c r="N189" s="37"/>
      <c r="O189" s="37"/>
      <c r="P189" s="37"/>
      <c r="Q189" s="37"/>
      <c r="R189" s="37"/>
      <c r="S189" s="37"/>
      <c r="T189" s="37"/>
      <c r="U189" s="37"/>
    </row>
    <row r="190" spans="1:21" s="20" customFormat="1" ht="48" x14ac:dyDescent="0.2">
      <c r="A190" s="33">
        <v>144</v>
      </c>
      <c r="B190" s="34" t="s">
        <v>694</v>
      </c>
      <c r="C190" s="35">
        <v>1</v>
      </c>
      <c r="D190" s="36">
        <v>314.83999999999997</v>
      </c>
      <c r="E190" s="37" t="s">
        <v>695</v>
      </c>
      <c r="F190" s="36"/>
      <c r="G190" s="36">
        <v>315</v>
      </c>
      <c r="H190" s="36" t="s">
        <v>696</v>
      </c>
      <c r="I190" s="36"/>
      <c r="J190" s="36">
        <v>2040</v>
      </c>
      <c r="K190" s="37" t="s">
        <v>697</v>
      </c>
      <c r="L190" s="37"/>
      <c r="M190" s="37"/>
      <c r="N190" s="37"/>
      <c r="O190" s="37"/>
      <c r="P190" s="37"/>
      <c r="Q190" s="37"/>
      <c r="R190" s="37"/>
      <c r="S190" s="37"/>
      <c r="T190" s="37"/>
      <c r="U190" s="37"/>
    </row>
    <row r="191" spans="1:21" s="20" customFormat="1" ht="72" x14ac:dyDescent="0.2">
      <c r="A191" s="33">
        <v>145</v>
      </c>
      <c r="B191" s="34" t="s">
        <v>698</v>
      </c>
      <c r="C191" s="35" t="s">
        <v>699</v>
      </c>
      <c r="D191" s="36">
        <v>424.1</v>
      </c>
      <c r="E191" s="37" t="s">
        <v>668</v>
      </c>
      <c r="F191" s="36" t="s">
        <v>669</v>
      </c>
      <c r="G191" s="36">
        <v>5</v>
      </c>
      <c r="H191" s="36" t="s">
        <v>499</v>
      </c>
      <c r="I191" s="36">
        <v>1</v>
      </c>
      <c r="J191" s="36">
        <v>49</v>
      </c>
      <c r="K191" s="37" t="s">
        <v>700</v>
      </c>
      <c r="L191" s="37"/>
      <c r="M191" s="37"/>
      <c r="N191" s="37"/>
      <c r="O191" s="37"/>
      <c r="P191" s="37"/>
      <c r="Q191" s="37"/>
      <c r="R191" s="37"/>
      <c r="S191" s="37"/>
      <c r="T191" s="37"/>
      <c r="U191" s="37" t="s">
        <v>701</v>
      </c>
    </row>
    <row r="192" spans="1:21" s="20" customFormat="1" ht="36" x14ac:dyDescent="0.2">
      <c r="A192" s="33">
        <v>146</v>
      </c>
      <c r="B192" s="34" t="s">
        <v>673</v>
      </c>
      <c r="C192" s="35" t="s">
        <v>702</v>
      </c>
      <c r="D192" s="36">
        <v>6320</v>
      </c>
      <c r="E192" s="37" t="s">
        <v>675</v>
      </c>
      <c r="F192" s="36"/>
      <c r="G192" s="36">
        <v>9</v>
      </c>
      <c r="H192" s="36" t="s">
        <v>703</v>
      </c>
      <c r="I192" s="36"/>
      <c r="J192" s="36">
        <v>63</v>
      </c>
      <c r="K192" s="37" t="s">
        <v>704</v>
      </c>
      <c r="L192" s="37"/>
      <c r="M192" s="37"/>
      <c r="N192" s="37"/>
      <c r="O192" s="37"/>
      <c r="P192" s="37"/>
      <c r="Q192" s="37"/>
      <c r="R192" s="37"/>
      <c r="S192" s="37"/>
      <c r="T192" s="37"/>
      <c r="U192" s="37"/>
    </row>
    <row r="193" spans="1:21" s="20" customFormat="1" ht="96" x14ac:dyDescent="0.2">
      <c r="A193" s="33">
        <v>147</v>
      </c>
      <c r="B193" s="34" t="s">
        <v>705</v>
      </c>
      <c r="C193" s="35">
        <v>2</v>
      </c>
      <c r="D193" s="36">
        <v>211.83</v>
      </c>
      <c r="E193" s="37" t="s">
        <v>706</v>
      </c>
      <c r="F193" s="36">
        <v>101.25</v>
      </c>
      <c r="G193" s="36">
        <v>424</v>
      </c>
      <c r="H193" s="36" t="s">
        <v>707</v>
      </c>
      <c r="I193" s="36">
        <v>203</v>
      </c>
      <c r="J193" s="36">
        <v>3278</v>
      </c>
      <c r="K193" s="37" t="s">
        <v>708</v>
      </c>
      <c r="L193" s="37"/>
      <c r="M193" s="37"/>
      <c r="N193" s="37"/>
      <c r="O193" s="37"/>
      <c r="P193" s="37"/>
      <c r="Q193" s="37"/>
      <c r="R193" s="37"/>
      <c r="S193" s="37"/>
      <c r="T193" s="37"/>
      <c r="U193" s="37">
        <v>726</v>
      </c>
    </row>
    <row r="194" spans="1:21" s="20" customFormat="1" ht="72" x14ac:dyDescent="0.2">
      <c r="A194" s="33">
        <v>148</v>
      </c>
      <c r="B194" s="34" t="s">
        <v>709</v>
      </c>
      <c r="C194" s="35">
        <v>2</v>
      </c>
      <c r="D194" s="36">
        <v>353.11</v>
      </c>
      <c r="E194" s="37" t="s">
        <v>710</v>
      </c>
      <c r="F194" s="36"/>
      <c r="G194" s="36">
        <v>706</v>
      </c>
      <c r="H194" s="36" t="s">
        <v>711</v>
      </c>
      <c r="I194" s="36"/>
      <c r="J194" s="36">
        <v>4576</v>
      </c>
      <c r="K194" s="37" t="s">
        <v>712</v>
      </c>
      <c r="L194" s="37"/>
      <c r="M194" s="37"/>
      <c r="N194" s="37"/>
      <c r="O194" s="37"/>
      <c r="P194" s="37"/>
      <c r="Q194" s="37"/>
      <c r="R194" s="37"/>
      <c r="S194" s="37"/>
      <c r="T194" s="37"/>
      <c r="U194" s="37"/>
    </row>
    <row r="195" spans="1:21" s="20" customFormat="1" ht="60" x14ac:dyDescent="0.2">
      <c r="A195" s="33">
        <v>149</v>
      </c>
      <c r="B195" s="34" t="s">
        <v>713</v>
      </c>
      <c r="C195" s="35">
        <v>2</v>
      </c>
      <c r="D195" s="36">
        <v>114.26</v>
      </c>
      <c r="E195" s="37" t="s">
        <v>714</v>
      </c>
      <c r="F195" s="36"/>
      <c r="G195" s="36">
        <v>229</v>
      </c>
      <c r="H195" s="36" t="s">
        <v>715</v>
      </c>
      <c r="I195" s="36"/>
      <c r="J195" s="36">
        <v>1481</v>
      </c>
      <c r="K195" s="37" t="s">
        <v>716</v>
      </c>
      <c r="L195" s="37"/>
      <c r="M195" s="37"/>
      <c r="N195" s="37"/>
      <c r="O195" s="37"/>
      <c r="P195" s="37"/>
      <c r="Q195" s="37"/>
      <c r="R195" s="37"/>
      <c r="S195" s="37"/>
      <c r="T195" s="37"/>
      <c r="U195" s="37"/>
    </row>
    <row r="196" spans="1:21" s="20" customFormat="1" ht="17.850000000000001" customHeight="1" x14ac:dyDescent="0.2">
      <c r="A196" s="52" t="s">
        <v>717</v>
      </c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</row>
    <row r="197" spans="1:21" s="20" customFormat="1" ht="60" x14ac:dyDescent="0.2">
      <c r="A197" s="33">
        <v>150</v>
      </c>
      <c r="B197" s="34" t="s">
        <v>718</v>
      </c>
      <c r="C197" s="35" t="s">
        <v>719</v>
      </c>
      <c r="D197" s="36">
        <v>1518.44</v>
      </c>
      <c r="E197" s="37">
        <v>1518.44</v>
      </c>
      <c r="F197" s="36"/>
      <c r="G197" s="36">
        <v>14</v>
      </c>
      <c r="H197" s="36">
        <v>14</v>
      </c>
      <c r="I197" s="36"/>
      <c r="J197" s="36">
        <v>196</v>
      </c>
      <c r="K197" s="37">
        <v>196</v>
      </c>
      <c r="L197" s="37"/>
      <c r="M197" s="37"/>
      <c r="N197" s="37"/>
      <c r="O197" s="37"/>
      <c r="P197" s="37"/>
      <c r="Q197" s="37"/>
      <c r="R197" s="37"/>
      <c r="S197" s="37"/>
      <c r="T197" s="37"/>
      <c r="U197" s="37"/>
    </row>
    <row r="198" spans="1:21" s="20" customFormat="1" ht="60" x14ac:dyDescent="0.2">
      <c r="A198" s="33">
        <v>151</v>
      </c>
      <c r="B198" s="34" t="s">
        <v>720</v>
      </c>
      <c r="C198" s="35" t="s">
        <v>721</v>
      </c>
      <c r="D198" s="36">
        <v>2906.24</v>
      </c>
      <c r="E198" s="37">
        <v>224.22</v>
      </c>
      <c r="F198" s="36" t="s">
        <v>722</v>
      </c>
      <c r="G198" s="36">
        <v>58</v>
      </c>
      <c r="H198" s="36">
        <v>4</v>
      </c>
      <c r="I198" s="36" t="s">
        <v>723</v>
      </c>
      <c r="J198" s="36">
        <v>505</v>
      </c>
      <c r="K198" s="37">
        <v>64</v>
      </c>
      <c r="L198" s="37"/>
      <c r="M198" s="37"/>
      <c r="N198" s="37"/>
      <c r="O198" s="37"/>
      <c r="P198" s="37"/>
      <c r="Q198" s="37"/>
      <c r="R198" s="37"/>
      <c r="S198" s="37"/>
      <c r="T198" s="37"/>
      <c r="U198" s="37" t="s">
        <v>724</v>
      </c>
    </row>
    <row r="199" spans="1:21" s="20" customFormat="1" ht="48" x14ac:dyDescent="0.2">
      <c r="A199" s="33">
        <v>152</v>
      </c>
      <c r="B199" s="34" t="s">
        <v>725</v>
      </c>
      <c r="C199" s="35" t="s">
        <v>726</v>
      </c>
      <c r="D199" s="36">
        <v>179.24</v>
      </c>
      <c r="E199" s="37" t="s">
        <v>727</v>
      </c>
      <c r="F199" s="36" t="s">
        <v>728</v>
      </c>
      <c r="G199" s="36">
        <v>36</v>
      </c>
      <c r="H199" s="36" t="s">
        <v>729</v>
      </c>
      <c r="I199" s="36">
        <v>8</v>
      </c>
      <c r="J199" s="36">
        <v>360</v>
      </c>
      <c r="K199" s="37" t="s">
        <v>730</v>
      </c>
      <c r="L199" s="37"/>
      <c r="M199" s="37"/>
      <c r="N199" s="37"/>
      <c r="O199" s="37"/>
      <c r="P199" s="37"/>
      <c r="Q199" s="37"/>
      <c r="R199" s="37"/>
      <c r="S199" s="37"/>
      <c r="T199" s="37"/>
      <c r="U199" s="37" t="s">
        <v>731</v>
      </c>
    </row>
    <row r="200" spans="1:21" s="20" customFormat="1" ht="60" x14ac:dyDescent="0.2">
      <c r="A200" s="33">
        <v>153</v>
      </c>
      <c r="B200" s="34" t="s">
        <v>732</v>
      </c>
      <c r="C200" s="35" t="s">
        <v>733</v>
      </c>
      <c r="D200" s="36">
        <v>4670</v>
      </c>
      <c r="E200" s="37" t="s">
        <v>734</v>
      </c>
      <c r="F200" s="36"/>
      <c r="G200" s="36">
        <v>46</v>
      </c>
      <c r="H200" s="36" t="s">
        <v>735</v>
      </c>
      <c r="I200" s="36"/>
      <c r="J200" s="36">
        <v>386</v>
      </c>
      <c r="K200" s="37" t="s">
        <v>736</v>
      </c>
      <c r="L200" s="37"/>
      <c r="M200" s="37"/>
      <c r="N200" s="37"/>
      <c r="O200" s="37"/>
      <c r="P200" s="37"/>
      <c r="Q200" s="37"/>
      <c r="R200" s="37"/>
      <c r="S200" s="37"/>
      <c r="T200" s="37"/>
      <c r="U200" s="37"/>
    </row>
    <row r="201" spans="1:21" s="20" customFormat="1" ht="48" x14ac:dyDescent="0.2">
      <c r="A201" s="33">
        <v>154</v>
      </c>
      <c r="B201" s="34" t="s">
        <v>737</v>
      </c>
      <c r="C201" s="35" t="s">
        <v>305</v>
      </c>
      <c r="D201" s="36">
        <v>350</v>
      </c>
      <c r="E201" s="37" t="s">
        <v>738</v>
      </c>
      <c r="F201" s="36" t="s">
        <v>739</v>
      </c>
      <c r="G201" s="36">
        <v>18</v>
      </c>
      <c r="H201" s="36" t="s">
        <v>740</v>
      </c>
      <c r="I201" s="36">
        <v>4</v>
      </c>
      <c r="J201" s="36">
        <v>178</v>
      </c>
      <c r="K201" s="37" t="s">
        <v>741</v>
      </c>
      <c r="L201" s="37"/>
      <c r="M201" s="37"/>
      <c r="N201" s="37"/>
      <c r="O201" s="37"/>
      <c r="P201" s="37"/>
      <c r="Q201" s="37"/>
      <c r="R201" s="37"/>
      <c r="S201" s="37"/>
      <c r="T201" s="37"/>
      <c r="U201" s="37" t="s">
        <v>742</v>
      </c>
    </row>
    <row r="202" spans="1:21" s="20" customFormat="1" ht="36" x14ac:dyDescent="0.2">
      <c r="A202" s="33">
        <v>155</v>
      </c>
      <c r="B202" s="34" t="s">
        <v>743</v>
      </c>
      <c r="C202" s="35" t="s">
        <v>744</v>
      </c>
      <c r="D202" s="36">
        <v>6320</v>
      </c>
      <c r="E202" s="37" t="s">
        <v>675</v>
      </c>
      <c r="F202" s="36"/>
      <c r="G202" s="36">
        <v>40</v>
      </c>
      <c r="H202" s="36" t="s">
        <v>745</v>
      </c>
      <c r="I202" s="36"/>
      <c r="J202" s="36">
        <v>293</v>
      </c>
      <c r="K202" s="37" t="s">
        <v>746</v>
      </c>
      <c r="L202" s="37"/>
      <c r="M202" s="37"/>
      <c r="N202" s="37"/>
      <c r="O202" s="37"/>
      <c r="P202" s="37"/>
      <c r="Q202" s="37"/>
      <c r="R202" s="37"/>
      <c r="S202" s="37"/>
      <c r="T202" s="37"/>
      <c r="U202" s="37"/>
    </row>
    <row r="203" spans="1:21" s="20" customFormat="1" ht="48" x14ac:dyDescent="0.2">
      <c r="A203" s="33">
        <v>156</v>
      </c>
      <c r="B203" s="34" t="s">
        <v>747</v>
      </c>
      <c r="C203" s="35" t="s">
        <v>748</v>
      </c>
      <c r="D203" s="36">
        <v>921.46</v>
      </c>
      <c r="E203" s="37">
        <v>921.46</v>
      </c>
      <c r="F203" s="36"/>
      <c r="G203" s="36">
        <v>8</v>
      </c>
      <c r="H203" s="36">
        <v>8</v>
      </c>
      <c r="I203" s="36"/>
      <c r="J203" s="36">
        <v>119</v>
      </c>
      <c r="K203" s="37">
        <v>119</v>
      </c>
      <c r="L203" s="37"/>
      <c r="M203" s="37"/>
      <c r="N203" s="37"/>
      <c r="O203" s="37"/>
      <c r="P203" s="37"/>
      <c r="Q203" s="37"/>
      <c r="R203" s="37"/>
      <c r="S203" s="37"/>
      <c r="T203" s="37"/>
      <c r="U203" s="37"/>
    </row>
    <row r="204" spans="1:21" s="20" customFormat="1" ht="17.850000000000001" customHeight="1" x14ac:dyDescent="0.2">
      <c r="A204" s="52" t="s">
        <v>749</v>
      </c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</row>
    <row r="205" spans="1:21" s="20" customFormat="1" ht="60" x14ac:dyDescent="0.2">
      <c r="A205" s="38">
        <v>157</v>
      </c>
      <c r="B205" s="39" t="s">
        <v>750</v>
      </c>
      <c r="C205" s="40">
        <v>2</v>
      </c>
      <c r="D205" s="41">
        <v>80.44</v>
      </c>
      <c r="E205" s="42" t="s">
        <v>751</v>
      </c>
      <c r="F205" s="41"/>
      <c r="G205" s="41">
        <v>161</v>
      </c>
      <c r="H205" s="41" t="s">
        <v>752</v>
      </c>
      <c r="I205" s="41"/>
      <c r="J205" s="41">
        <v>1438</v>
      </c>
      <c r="K205" s="42" t="s">
        <v>753</v>
      </c>
      <c r="L205" s="42"/>
      <c r="M205" s="42"/>
      <c r="N205" s="42"/>
      <c r="O205" s="42"/>
      <c r="P205" s="42"/>
      <c r="Q205" s="42"/>
      <c r="R205" s="42"/>
      <c r="S205" s="42"/>
      <c r="T205" s="42"/>
      <c r="U205" s="42"/>
    </row>
    <row r="206" spans="1:21" s="20" customFormat="1" ht="21" customHeight="1" x14ac:dyDescent="0.2">
      <c r="A206" s="50" t="s">
        <v>754</v>
      </c>
      <c r="B206" s="51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</row>
    <row r="207" spans="1:21" s="20" customFormat="1" ht="48" x14ac:dyDescent="0.2">
      <c r="A207" s="33">
        <v>158</v>
      </c>
      <c r="B207" s="34" t="s">
        <v>755</v>
      </c>
      <c r="C207" s="35">
        <v>40</v>
      </c>
      <c r="D207" s="36">
        <v>35.729999999999997</v>
      </c>
      <c r="E207" s="37" t="s">
        <v>756</v>
      </c>
      <c r="F207" s="36">
        <v>15.37</v>
      </c>
      <c r="G207" s="36">
        <v>1429</v>
      </c>
      <c r="H207" s="36" t="s">
        <v>757</v>
      </c>
      <c r="I207" s="36">
        <v>615</v>
      </c>
      <c r="J207" s="36">
        <v>10794</v>
      </c>
      <c r="K207" s="37" t="s">
        <v>758</v>
      </c>
      <c r="L207" s="37"/>
      <c r="M207" s="37"/>
      <c r="N207" s="37"/>
      <c r="O207" s="37"/>
      <c r="P207" s="37"/>
      <c r="Q207" s="37"/>
      <c r="R207" s="37"/>
      <c r="S207" s="37"/>
      <c r="T207" s="37"/>
      <c r="U207" s="37">
        <v>1782</v>
      </c>
    </row>
    <row r="208" spans="1:21" s="20" customFormat="1" ht="60" x14ac:dyDescent="0.2">
      <c r="A208" s="33">
        <v>159</v>
      </c>
      <c r="B208" s="34" t="s">
        <v>759</v>
      </c>
      <c r="C208" s="35">
        <v>1</v>
      </c>
      <c r="D208" s="36">
        <v>39.340000000000003</v>
      </c>
      <c r="E208" s="37" t="s">
        <v>760</v>
      </c>
      <c r="F208" s="36">
        <v>17.079999999999998</v>
      </c>
      <c r="G208" s="36">
        <v>39</v>
      </c>
      <c r="H208" s="36" t="s">
        <v>501</v>
      </c>
      <c r="I208" s="36">
        <v>17</v>
      </c>
      <c r="J208" s="36">
        <v>289</v>
      </c>
      <c r="K208" s="37" t="s">
        <v>761</v>
      </c>
      <c r="L208" s="37"/>
      <c r="M208" s="37"/>
      <c r="N208" s="37"/>
      <c r="O208" s="37"/>
      <c r="P208" s="37"/>
      <c r="Q208" s="37"/>
      <c r="R208" s="37"/>
      <c r="S208" s="37"/>
      <c r="T208" s="37"/>
      <c r="U208" s="37">
        <v>50</v>
      </c>
    </row>
    <row r="209" spans="1:21" s="20" customFormat="1" ht="60" x14ac:dyDescent="0.2">
      <c r="A209" s="33">
        <v>160</v>
      </c>
      <c r="B209" s="34" t="s">
        <v>762</v>
      </c>
      <c r="C209" s="35">
        <v>3</v>
      </c>
      <c r="D209" s="36">
        <v>39.340000000000003</v>
      </c>
      <c r="E209" s="37" t="s">
        <v>760</v>
      </c>
      <c r="F209" s="36">
        <v>17.079999999999998</v>
      </c>
      <c r="G209" s="36">
        <v>118</v>
      </c>
      <c r="H209" s="36" t="s">
        <v>763</v>
      </c>
      <c r="I209" s="36">
        <v>51</v>
      </c>
      <c r="J209" s="36">
        <v>868</v>
      </c>
      <c r="K209" s="37" t="s">
        <v>764</v>
      </c>
      <c r="L209" s="37"/>
      <c r="M209" s="37"/>
      <c r="N209" s="37"/>
      <c r="O209" s="37"/>
      <c r="P209" s="37"/>
      <c r="Q209" s="37"/>
      <c r="R209" s="37"/>
      <c r="S209" s="37"/>
      <c r="T209" s="37"/>
      <c r="U209" s="37">
        <v>149</v>
      </c>
    </row>
    <row r="210" spans="1:21" s="20" customFormat="1" ht="72" x14ac:dyDescent="0.2">
      <c r="A210" s="33">
        <v>161</v>
      </c>
      <c r="B210" s="34" t="s">
        <v>765</v>
      </c>
      <c r="C210" s="35" t="s">
        <v>766</v>
      </c>
      <c r="D210" s="36">
        <v>25.08</v>
      </c>
      <c r="E210" s="37">
        <v>25.08</v>
      </c>
      <c r="F210" s="36"/>
      <c r="G210" s="36">
        <v>2</v>
      </c>
      <c r="H210" s="36">
        <v>2</v>
      </c>
      <c r="I210" s="36"/>
      <c r="J210" s="36">
        <v>29</v>
      </c>
      <c r="K210" s="37">
        <v>29</v>
      </c>
      <c r="L210" s="37"/>
      <c r="M210" s="37"/>
      <c r="N210" s="37"/>
      <c r="O210" s="37"/>
      <c r="P210" s="37"/>
      <c r="Q210" s="37"/>
      <c r="R210" s="37"/>
      <c r="S210" s="37"/>
      <c r="T210" s="37"/>
      <c r="U210" s="37"/>
    </row>
    <row r="211" spans="1:21" s="20" customFormat="1" ht="60" x14ac:dyDescent="0.2">
      <c r="A211" s="33">
        <v>162</v>
      </c>
      <c r="B211" s="34" t="s">
        <v>767</v>
      </c>
      <c r="C211" s="35">
        <v>1</v>
      </c>
      <c r="D211" s="36">
        <v>188.48</v>
      </c>
      <c r="E211" s="37" t="s">
        <v>768</v>
      </c>
      <c r="F211" s="36">
        <v>85.41</v>
      </c>
      <c r="G211" s="36">
        <v>188</v>
      </c>
      <c r="H211" s="36" t="s">
        <v>769</v>
      </c>
      <c r="I211" s="36">
        <v>85</v>
      </c>
      <c r="J211" s="36">
        <v>1379</v>
      </c>
      <c r="K211" s="37" t="s">
        <v>770</v>
      </c>
      <c r="L211" s="37"/>
      <c r="M211" s="37"/>
      <c r="N211" s="37"/>
      <c r="O211" s="37"/>
      <c r="P211" s="37"/>
      <c r="Q211" s="37"/>
      <c r="R211" s="37"/>
      <c r="S211" s="37"/>
      <c r="T211" s="37"/>
      <c r="U211" s="37">
        <v>310</v>
      </c>
    </row>
    <row r="212" spans="1:21" s="20" customFormat="1" ht="60" x14ac:dyDescent="0.2">
      <c r="A212" s="33">
        <v>163</v>
      </c>
      <c r="B212" s="34" t="s">
        <v>771</v>
      </c>
      <c r="C212" s="35">
        <v>1</v>
      </c>
      <c r="D212" s="36">
        <v>188.48</v>
      </c>
      <c r="E212" s="37" t="s">
        <v>768</v>
      </c>
      <c r="F212" s="36">
        <v>85.41</v>
      </c>
      <c r="G212" s="36">
        <v>188</v>
      </c>
      <c r="H212" s="36" t="s">
        <v>769</v>
      </c>
      <c r="I212" s="36">
        <v>85</v>
      </c>
      <c r="J212" s="36">
        <v>1379</v>
      </c>
      <c r="K212" s="37" t="s">
        <v>770</v>
      </c>
      <c r="L212" s="37"/>
      <c r="M212" s="37"/>
      <c r="N212" s="37"/>
      <c r="O212" s="37"/>
      <c r="P212" s="37"/>
      <c r="Q212" s="37"/>
      <c r="R212" s="37"/>
      <c r="S212" s="37"/>
      <c r="T212" s="37"/>
      <c r="U212" s="37">
        <v>310</v>
      </c>
    </row>
    <row r="213" spans="1:21" s="20" customFormat="1" ht="60" x14ac:dyDescent="0.2">
      <c r="A213" s="33">
        <v>164</v>
      </c>
      <c r="B213" s="34" t="s">
        <v>772</v>
      </c>
      <c r="C213" s="35">
        <v>1</v>
      </c>
      <c r="D213" s="36">
        <v>188.48</v>
      </c>
      <c r="E213" s="37" t="s">
        <v>768</v>
      </c>
      <c r="F213" s="36">
        <v>85.41</v>
      </c>
      <c r="G213" s="36">
        <v>188</v>
      </c>
      <c r="H213" s="36" t="s">
        <v>769</v>
      </c>
      <c r="I213" s="36">
        <v>85</v>
      </c>
      <c r="J213" s="36">
        <v>1379</v>
      </c>
      <c r="K213" s="37" t="s">
        <v>770</v>
      </c>
      <c r="L213" s="37"/>
      <c r="M213" s="37"/>
      <c r="N213" s="37"/>
      <c r="O213" s="37"/>
      <c r="P213" s="37"/>
      <c r="Q213" s="37"/>
      <c r="R213" s="37"/>
      <c r="S213" s="37"/>
      <c r="T213" s="37"/>
      <c r="U213" s="37">
        <v>310</v>
      </c>
    </row>
    <row r="214" spans="1:21" s="20" customFormat="1" ht="60" x14ac:dyDescent="0.2">
      <c r="A214" s="33">
        <v>165</v>
      </c>
      <c r="B214" s="34" t="s">
        <v>773</v>
      </c>
      <c r="C214" s="35" t="s">
        <v>774</v>
      </c>
      <c r="D214" s="36">
        <v>17.54</v>
      </c>
      <c r="E214" s="37">
        <v>4.99</v>
      </c>
      <c r="F214" s="36" t="s">
        <v>775</v>
      </c>
      <c r="G214" s="36">
        <v>11</v>
      </c>
      <c r="H214" s="36">
        <v>3</v>
      </c>
      <c r="I214" s="36" t="s">
        <v>776</v>
      </c>
      <c r="J214" s="36">
        <v>105</v>
      </c>
      <c r="K214" s="37">
        <v>47</v>
      </c>
      <c r="L214" s="37"/>
      <c r="M214" s="37"/>
      <c r="N214" s="37"/>
      <c r="O214" s="37"/>
      <c r="P214" s="37"/>
      <c r="Q214" s="37"/>
      <c r="R214" s="37"/>
      <c r="S214" s="37"/>
      <c r="T214" s="37"/>
      <c r="U214" s="37" t="s">
        <v>777</v>
      </c>
    </row>
    <row r="215" spans="1:21" s="20" customFormat="1" ht="72" x14ac:dyDescent="0.2">
      <c r="A215" s="33">
        <v>166</v>
      </c>
      <c r="B215" s="34" t="s">
        <v>778</v>
      </c>
      <c r="C215" s="35" t="s">
        <v>774</v>
      </c>
      <c r="D215" s="36">
        <v>7.79</v>
      </c>
      <c r="E215" s="37">
        <v>1.46</v>
      </c>
      <c r="F215" s="36" t="s">
        <v>779</v>
      </c>
      <c r="G215" s="36">
        <v>5</v>
      </c>
      <c r="H215" s="36">
        <v>1</v>
      </c>
      <c r="I215" s="36">
        <v>4</v>
      </c>
      <c r="J215" s="36">
        <v>42</v>
      </c>
      <c r="K215" s="37">
        <v>14</v>
      </c>
      <c r="L215" s="37"/>
      <c r="M215" s="37"/>
      <c r="N215" s="37"/>
      <c r="O215" s="37"/>
      <c r="P215" s="37"/>
      <c r="Q215" s="37"/>
      <c r="R215" s="37"/>
      <c r="S215" s="37"/>
      <c r="T215" s="37"/>
      <c r="U215" s="37" t="s">
        <v>780</v>
      </c>
    </row>
    <row r="216" spans="1:21" s="20" customFormat="1" ht="60" x14ac:dyDescent="0.2">
      <c r="A216" s="33">
        <v>167</v>
      </c>
      <c r="B216" s="34" t="s">
        <v>773</v>
      </c>
      <c r="C216" s="35" t="s">
        <v>781</v>
      </c>
      <c r="D216" s="36">
        <v>17.54</v>
      </c>
      <c r="E216" s="37">
        <v>4.99</v>
      </c>
      <c r="F216" s="36" t="s">
        <v>775</v>
      </c>
      <c r="G216" s="36">
        <v>10</v>
      </c>
      <c r="H216" s="36">
        <v>3</v>
      </c>
      <c r="I216" s="36" t="s">
        <v>782</v>
      </c>
      <c r="J216" s="36">
        <v>88</v>
      </c>
      <c r="K216" s="37">
        <v>39</v>
      </c>
      <c r="L216" s="37"/>
      <c r="M216" s="37"/>
      <c r="N216" s="37"/>
      <c r="O216" s="37"/>
      <c r="P216" s="37"/>
      <c r="Q216" s="37"/>
      <c r="R216" s="37"/>
      <c r="S216" s="37"/>
      <c r="T216" s="37"/>
      <c r="U216" s="37" t="s">
        <v>783</v>
      </c>
    </row>
    <row r="217" spans="1:21" s="20" customFormat="1" ht="72" x14ac:dyDescent="0.2">
      <c r="A217" s="33">
        <v>168</v>
      </c>
      <c r="B217" s="34" t="s">
        <v>784</v>
      </c>
      <c r="C217" s="35" t="s">
        <v>781</v>
      </c>
      <c r="D217" s="36">
        <v>7.79</v>
      </c>
      <c r="E217" s="37">
        <v>1.46</v>
      </c>
      <c r="F217" s="36" t="s">
        <v>779</v>
      </c>
      <c r="G217" s="36">
        <v>4</v>
      </c>
      <c r="H217" s="36">
        <v>1</v>
      </c>
      <c r="I217" s="36">
        <v>3</v>
      </c>
      <c r="J217" s="36">
        <v>36</v>
      </c>
      <c r="K217" s="37">
        <v>11</v>
      </c>
      <c r="L217" s="37"/>
      <c r="M217" s="37"/>
      <c r="N217" s="37"/>
      <c r="O217" s="37"/>
      <c r="P217" s="37"/>
      <c r="Q217" s="37"/>
      <c r="R217" s="37"/>
      <c r="S217" s="37"/>
      <c r="T217" s="37"/>
      <c r="U217" s="37" t="s">
        <v>785</v>
      </c>
    </row>
    <row r="218" spans="1:21" s="20" customFormat="1" ht="60" x14ac:dyDescent="0.2">
      <c r="A218" s="33">
        <v>169</v>
      </c>
      <c r="B218" s="34" t="s">
        <v>773</v>
      </c>
      <c r="C218" s="35" t="s">
        <v>786</v>
      </c>
      <c r="D218" s="36">
        <v>17.54</v>
      </c>
      <c r="E218" s="37">
        <v>4.99</v>
      </c>
      <c r="F218" s="36" t="s">
        <v>775</v>
      </c>
      <c r="G218" s="36">
        <v>119</v>
      </c>
      <c r="H218" s="36">
        <v>34</v>
      </c>
      <c r="I218" s="36" t="s">
        <v>787</v>
      </c>
      <c r="J218" s="36">
        <v>1089</v>
      </c>
      <c r="K218" s="37">
        <v>485</v>
      </c>
      <c r="L218" s="37"/>
      <c r="M218" s="37"/>
      <c r="N218" s="37"/>
      <c r="O218" s="37"/>
      <c r="P218" s="37"/>
      <c r="Q218" s="37"/>
      <c r="R218" s="37"/>
      <c r="S218" s="37"/>
      <c r="T218" s="37"/>
      <c r="U218" s="37" t="s">
        <v>788</v>
      </c>
    </row>
    <row r="219" spans="1:21" s="20" customFormat="1" ht="72" x14ac:dyDescent="0.2">
      <c r="A219" s="33">
        <v>170</v>
      </c>
      <c r="B219" s="34" t="s">
        <v>784</v>
      </c>
      <c r="C219" s="35" t="s">
        <v>786</v>
      </c>
      <c r="D219" s="36">
        <v>7.79</v>
      </c>
      <c r="E219" s="37">
        <v>1.46</v>
      </c>
      <c r="F219" s="36" t="s">
        <v>779</v>
      </c>
      <c r="G219" s="36">
        <v>53</v>
      </c>
      <c r="H219" s="36">
        <v>10</v>
      </c>
      <c r="I219" s="36" t="s">
        <v>789</v>
      </c>
      <c r="J219" s="36">
        <v>441</v>
      </c>
      <c r="K219" s="37">
        <v>142</v>
      </c>
      <c r="L219" s="37"/>
      <c r="M219" s="37"/>
      <c r="N219" s="37"/>
      <c r="O219" s="37"/>
      <c r="P219" s="37"/>
      <c r="Q219" s="37"/>
      <c r="R219" s="37"/>
      <c r="S219" s="37"/>
      <c r="T219" s="37"/>
      <c r="U219" s="37" t="s">
        <v>790</v>
      </c>
    </row>
    <row r="220" spans="1:21" s="20" customFormat="1" ht="72" x14ac:dyDescent="0.2">
      <c r="A220" s="38">
        <v>171</v>
      </c>
      <c r="B220" s="39" t="s">
        <v>791</v>
      </c>
      <c r="C220" s="40">
        <v>3</v>
      </c>
      <c r="D220" s="41">
        <v>968.45</v>
      </c>
      <c r="E220" s="42">
        <v>170.24</v>
      </c>
      <c r="F220" s="41" t="s">
        <v>792</v>
      </c>
      <c r="G220" s="41">
        <v>2905</v>
      </c>
      <c r="H220" s="41">
        <v>511</v>
      </c>
      <c r="I220" s="41" t="s">
        <v>793</v>
      </c>
      <c r="J220" s="41">
        <v>24053</v>
      </c>
      <c r="K220" s="42">
        <v>7335</v>
      </c>
      <c r="L220" s="42"/>
      <c r="M220" s="42"/>
      <c r="N220" s="42"/>
      <c r="O220" s="42"/>
      <c r="P220" s="42"/>
      <c r="Q220" s="42"/>
      <c r="R220" s="42"/>
      <c r="S220" s="42"/>
      <c r="T220" s="42"/>
      <c r="U220" s="42" t="s">
        <v>794</v>
      </c>
    </row>
    <row r="221" spans="1:21" s="20" customFormat="1" ht="36" x14ac:dyDescent="0.2">
      <c r="A221" s="48" t="s">
        <v>795</v>
      </c>
      <c r="B221" s="49"/>
      <c r="C221" s="49"/>
      <c r="D221" s="49"/>
      <c r="E221" s="49"/>
      <c r="F221" s="49"/>
      <c r="G221" s="43">
        <v>197500</v>
      </c>
      <c r="H221" s="43" t="s">
        <v>796</v>
      </c>
      <c r="I221" s="43" t="s">
        <v>797</v>
      </c>
      <c r="J221" s="43">
        <v>1066802</v>
      </c>
      <c r="K221" s="43" t="s">
        <v>798</v>
      </c>
      <c r="L221" s="43"/>
      <c r="M221" s="43"/>
      <c r="N221" s="43"/>
      <c r="O221" s="43"/>
      <c r="P221" s="43"/>
      <c r="Q221" s="43"/>
      <c r="R221" s="43"/>
      <c r="S221" s="43"/>
      <c r="T221" s="43"/>
      <c r="U221" s="43" t="s">
        <v>799</v>
      </c>
    </row>
    <row r="222" spans="1:21" s="20" customFormat="1" x14ac:dyDescent="0.2">
      <c r="A222" s="48" t="s">
        <v>800</v>
      </c>
      <c r="B222" s="49"/>
      <c r="C222" s="49"/>
      <c r="D222" s="49"/>
      <c r="E222" s="49"/>
      <c r="F222" s="49"/>
      <c r="G222" s="43"/>
      <c r="H222" s="43"/>
      <c r="I222" s="43"/>
      <c r="J222" s="43">
        <v>1067051</v>
      </c>
      <c r="K222" s="43"/>
      <c r="L222" s="43"/>
      <c r="M222" s="43"/>
      <c r="N222" s="43"/>
      <c r="O222" s="43"/>
      <c r="P222" s="43"/>
      <c r="Q222" s="43"/>
      <c r="R222" s="43"/>
      <c r="S222" s="43"/>
      <c r="T222" s="43"/>
      <c r="U222" s="43"/>
    </row>
    <row r="223" spans="1:21" s="20" customFormat="1" x14ac:dyDescent="0.2">
      <c r="A223" s="48" t="s">
        <v>801</v>
      </c>
      <c r="B223" s="49"/>
      <c r="C223" s="49"/>
      <c r="D223" s="49"/>
      <c r="E223" s="49"/>
      <c r="F223" s="49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  <c r="S223" s="43"/>
      <c r="T223" s="43"/>
      <c r="U223" s="43"/>
    </row>
    <row r="224" spans="1:21" s="20" customFormat="1" ht="36" x14ac:dyDescent="0.2">
      <c r="A224" s="48" t="s">
        <v>802</v>
      </c>
      <c r="B224" s="49"/>
      <c r="C224" s="49"/>
      <c r="D224" s="49"/>
      <c r="E224" s="49"/>
      <c r="F224" s="49"/>
      <c r="G224" s="43"/>
      <c r="H224" s="43"/>
      <c r="I224" s="43"/>
      <c r="J224" s="43">
        <v>249</v>
      </c>
      <c r="K224" s="43" t="s">
        <v>803</v>
      </c>
      <c r="L224" s="43"/>
      <c r="M224" s="43"/>
      <c r="N224" s="43"/>
      <c r="O224" s="43"/>
      <c r="P224" s="43"/>
      <c r="Q224" s="43"/>
      <c r="R224" s="43"/>
      <c r="S224" s="43"/>
      <c r="T224" s="43"/>
      <c r="U224" s="43"/>
    </row>
    <row r="225" spans="1:21" s="20" customFormat="1" x14ac:dyDescent="0.2">
      <c r="A225" s="48" t="s">
        <v>804</v>
      </c>
      <c r="B225" s="49"/>
      <c r="C225" s="49"/>
      <c r="D225" s="49"/>
      <c r="E225" s="49"/>
      <c r="F225" s="49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3"/>
      <c r="S225" s="43"/>
      <c r="T225" s="43"/>
      <c r="U225" s="43"/>
    </row>
    <row r="226" spans="1:21" s="20" customFormat="1" x14ac:dyDescent="0.2">
      <c r="A226" s="48" t="s">
        <v>805</v>
      </c>
      <c r="B226" s="49"/>
      <c r="C226" s="49"/>
      <c r="D226" s="49"/>
      <c r="E226" s="49"/>
      <c r="F226" s="49"/>
      <c r="G226" s="43">
        <v>16622</v>
      </c>
      <c r="H226" s="43"/>
      <c r="I226" s="43"/>
      <c r="J226" s="43">
        <v>238793</v>
      </c>
      <c r="K226" s="43"/>
      <c r="L226" s="43"/>
      <c r="M226" s="43"/>
      <c r="N226" s="43"/>
      <c r="O226" s="43"/>
      <c r="P226" s="43"/>
      <c r="Q226" s="43"/>
      <c r="R226" s="43"/>
      <c r="S226" s="43"/>
      <c r="T226" s="43"/>
      <c r="U226" s="43"/>
    </row>
    <row r="227" spans="1:21" s="20" customFormat="1" x14ac:dyDescent="0.2">
      <c r="A227" s="48" t="s">
        <v>806</v>
      </c>
      <c r="B227" s="49"/>
      <c r="C227" s="49"/>
      <c r="D227" s="49"/>
      <c r="E227" s="49"/>
      <c r="F227" s="49"/>
      <c r="G227" s="43">
        <v>143779</v>
      </c>
      <c r="H227" s="43"/>
      <c r="I227" s="43"/>
      <c r="J227" s="43">
        <v>681648</v>
      </c>
      <c r="K227" s="43"/>
      <c r="L227" s="43"/>
      <c r="M227" s="43"/>
      <c r="N227" s="43"/>
      <c r="O227" s="43"/>
      <c r="P227" s="43"/>
      <c r="Q227" s="43"/>
      <c r="R227" s="43"/>
      <c r="S227" s="43"/>
      <c r="T227" s="43"/>
      <c r="U227" s="43"/>
    </row>
    <row r="228" spans="1:21" s="20" customFormat="1" x14ac:dyDescent="0.2">
      <c r="A228" s="48" t="s">
        <v>807</v>
      </c>
      <c r="B228" s="49"/>
      <c r="C228" s="49"/>
      <c r="D228" s="49"/>
      <c r="E228" s="49"/>
      <c r="F228" s="49"/>
      <c r="G228" s="43">
        <v>39362</v>
      </c>
      <c r="H228" s="43"/>
      <c r="I228" s="43"/>
      <c r="J228" s="43">
        <v>179159</v>
      </c>
      <c r="K228" s="43"/>
      <c r="L228" s="43"/>
      <c r="M228" s="43"/>
      <c r="N228" s="43"/>
      <c r="O228" s="43"/>
      <c r="P228" s="43"/>
      <c r="Q228" s="43"/>
      <c r="R228" s="43"/>
      <c r="S228" s="43"/>
      <c r="T228" s="43"/>
      <c r="U228" s="43"/>
    </row>
    <row r="229" spans="1:21" s="20" customFormat="1" x14ac:dyDescent="0.2">
      <c r="A229" s="46" t="s">
        <v>808</v>
      </c>
      <c r="B229" s="47"/>
      <c r="C229" s="47"/>
      <c r="D229" s="47"/>
      <c r="E229" s="47"/>
      <c r="F229" s="47"/>
      <c r="G229" s="44">
        <v>17534</v>
      </c>
      <c r="H229" s="44"/>
      <c r="I229" s="44"/>
      <c r="J229" s="44">
        <v>214644</v>
      </c>
      <c r="K229" s="44"/>
      <c r="L229" s="44"/>
      <c r="M229" s="44"/>
      <c r="N229" s="44"/>
      <c r="O229" s="44"/>
      <c r="P229" s="44"/>
      <c r="Q229" s="44"/>
      <c r="R229" s="44"/>
      <c r="S229" s="44"/>
      <c r="T229" s="44"/>
      <c r="U229" s="44"/>
    </row>
    <row r="230" spans="1:21" s="20" customFormat="1" x14ac:dyDescent="0.2">
      <c r="A230" s="46" t="s">
        <v>809</v>
      </c>
      <c r="B230" s="47"/>
      <c r="C230" s="47"/>
      <c r="D230" s="47"/>
      <c r="E230" s="47"/>
      <c r="F230" s="47"/>
      <c r="G230" s="44">
        <v>10895</v>
      </c>
      <c r="H230" s="44"/>
      <c r="I230" s="44"/>
      <c r="J230" s="44">
        <v>125037</v>
      </c>
      <c r="K230" s="44"/>
      <c r="L230" s="44"/>
      <c r="M230" s="44"/>
      <c r="N230" s="44"/>
      <c r="O230" s="44"/>
      <c r="P230" s="44"/>
      <c r="Q230" s="44"/>
      <c r="R230" s="44"/>
      <c r="S230" s="44"/>
      <c r="T230" s="44"/>
      <c r="U230" s="44"/>
    </row>
    <row r="231" spans="1:21" s="20" customFormat="1" x14ac:dyDescent="0.2">
      <c r="A231" s="46" t="s">
        <v>810</v>
      </c>
      <c r="B231" s="47"/>
      <c r="C231" s="47"/>
      <c r="D231" s="47"/>
      <c r="E231" s="47"/>
      <c r="F231" s="47"/>
      <c r="G231" s="44"/>
      <c r="H231" s="44"/>
      <c r="I231" s="44"/>
      <c r="J231" s="44"/>
      <c r="K231" s="44"/>
      <c r="L231" s="44"/>
      <c r="M231" s="44"/>
      <c r="N231" s="44"/>
      <c r="O231" s="44"/>
      <c r="P231" s="44"/>
      <c r="Q231" s="44"/>
      <c r="R231" s="44"/>
      <c r="S231" s="44"/>
      <c r="T231" s="44"/>
      <c r="U231" s="44"/>
    </row>
    <row r="232" spans="1:21" s="20" customFormat="1" x14ac:dyDescent="0.2">
      <c r="A232" s="48" t="s">
        <v>811</v>
      </c>
      <c r="B232" s="49"/>
      <c r="C232" s="49"/>
      <c r="D232" s="49"/>
      <c r="E232" s="49"/>
      <c r="F232" s="49"/>
      <c r="G232" s="43">
        <v>220828</v>
      </c>
      <c r="H232" s="43"/>
      <c r="I232" s="43"/>
      <c r="J232" s="43">
        <v>1367428</v>
      </c>
      <c r="K232" s="43"/>
      <c r="L232" s="43"/>
      <c r="M232" s="43"/>
      <c r="N232" s="43"/>
      <c r="O232" s="43"/>
      <c r="P232" s="43"/>
      <c r="Q232" s="43"/>
      <c r="R232" s="43"/>
      <c r="S232" s="43"/>
      <c r="T232" s="43"/>
      <c r="U232" s="43"/>
    </row>
    <row r="233" spans="1:21" s="20" customFormat="1" x14ac:dyDescent="0.2">
      <c r="A233" s="48" t="s">
        <v>812</v>
      </c>
      <c r="B233" s="49"/>
      <c r="C233" s="49"/>
      <c r="D233" s="49"/>
      <c r="E233" s="49"/>
      <c r="F233" s="49"/>
      <c r="G233" s="43">
        <v>5101</v>
      </c>
      <c r="H233" s="43"/>
      <c r="I233" s="43"/>
      <c r="J233" s="43">
        <v>39304</v>
      </c>
      <c r="K233" s="43"/>
      <c r="L233" s="43"/>
      <c r="M233" s="43"/>
      <c r="N233" s="43"/>
      <c r="O233" s="43"/>
      <c r="P233" s="43"/>
      <c r="Q233" s="43"/>
      <c r="R233" s="43"/>
      <c r="S233" s="43"/>
      <c r="T233" s="43"/>
      <c r="U233" s="43"/>
    </row>
    <row r="234" spans="1:21" s="20" customFormat="1" x14ac:dyDescent="0.2">
      <c r="A234" s="48" t="s">
        <v>813</v>
      </c>
      <c r="B234" s="49"/>
      <c r="C234" s="49"/>
      <c r="D234" s="49"/>
      <c r="E234" s="49"/>
      <c r="F234" s="49"/>
      <c r="G234" s="43">
        <v>225929</v>
      </c>
      <c r="H234" s="43"/>
      <c r="I234" s="43"/>
      <c r="J234" s="43">
        <v>1406732</v>
      </c>
      <c r="K234" s="43"/>
      <c r="L234" s="43"/>
      <c r="M234" s="43"/>
      <c r="N234" s="43"/>
      <c r="O234" s="43"/>
      <c r="P234" s="43"/>
      <c r="Q234" s="43"/>
      <c r="R234" s="43"/>
      <c r="S234" s="43"/>
      <c r="T234" s="43"/>
      <c r="U234" s="43"/>
    </row>
    <row r="235" spans="1:21" s="20" customFormat="1" x14ac:dyDescent="0.2">
      <c r="A235" s="46" t="s">
        <v>814</v>
      </c>
      <c r="B235" s="47"/>
      <c r="C235" s="47"/>
      <c r="D235" s="47"/>
      <c r="E235" s="47"/>
      <c r="F235" s="47"/>
      <c r="G235" s="44">
        <v>225929</v>
      </c>
      <c r="H235" s="44"/>
      <c r="I235" s="44"/>
      <c r="J235" s="44">
        <v>1406732</v>
      </c>
      <c r="K235" s="44"/>
      <c r="L235" s="44"/>
      <c r="M235" s="44"/>
      <c r="N235" s="44"/>
      <c r="O235" s="44"/>
      <c r="P235" s="44"/>
      <c r="Q235" s="44"/>
      <c r="R235" s="44"/>
      <c r="S235" s="44"/>
      <c r="T235" s="44"/>
      <c r="U235" s="44"/>
    </row>
    <row r="236" spans="1:21" s="20" customFormat="1" ht="12" x14ac:dyDescent="0.2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</row>
    <row r="237" spans="1:21" s="20" customFormat="1" x14ac:dyDescent="0.2">
      <c r="A237" s="21"/>
      <c r="B237" s="25" t="s">
        <v>21</v>
      </c>
      <c r="C237" s="26"/>
      <c r="D237" s="27"/>
      <c r="E237" s="27"/>
      <c r="F237" s="26"/>
      <c r="G237" s="28">
        <f>IF(ISBLANK(X15),"",ROUND(Y15/X15,2)*100)</f>
        <v>105</v>
      </c>
      <c r="H237" s="2"/>
      <c r="I237" s="2"/>
      <c r="J237" s="28">
        <f>IF(ISBLANK(X16),"",ROUND(Y16/X16,2)*100)</f>
        <v>90</v>
      </c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</row>
    <row r="238" spans="1:21" s="20" customFormat="1" x14ac:dyDescent="0.2">
      <c r="A238" s="21"/>
      <c r="B238" s="25" t="s">
        <v>22</v>
      </c>
      <c r="C238" s="26"/>
      <c r="D238" s="27"/>
      <c r="E238" s="27"/>
      <c r="F238" s="26"/>
      <c r="G238" s="16">
        <f>IF(ISBLANK(X15),"",ROUND(Z15/X15,2)*100)</f>
        <v>66</v>
      </c>
      <c r="H238" s="4"/>
      <c r="I238" s="4"/>
      <c r="J238" s="16">
        <f>IF(ISBLANK(X16),"",ROUND(Z16/X16,2)*100)</f>
        <v>52</v>
      </c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</row>
    <row r="239" spans="1:21" s="20" customFormat="1" ht="12" x14ac:dyDescent="0.2">
      <c r="A239" s="3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spans="1:21" s="4" customFormat="1" ht="12" x14ac:dyDescent="0.2">
      <c r="A240" s="29" t="s">
        <v>815</v>
      </c>
    </row>
    <row r="241" spans="1:21" s="4" customFormat="1" ht="12" x14ac:dyDescent="0.2">
      <c r="A241" s="22"/>
    </row>
    <row r="242" spans="1:21" s="4" customFormat="1" ht="12" x14ac:dyDescent="0.2">
      <c r="A242" s="29" t="s">
        <v>816</v>
      </c>
    </row>
    <row r="243" spans="1:21" s="4" customFormat="1" ht="12" x14ac:dyDescent="0.2">
      <c r="A243" s="17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</row>
    <row r="244" spans="1:21" s="22" customForma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</sheetData>
  <mergeCells count="66">
    <mergeCell ref="G16:H16"/>
    <mergeCell ref="J16:K16"/>
    <mergeCell ref="J21:J22"/>
    <mergeCell ref="G20:I20"/>
    <mergeCell ref="G11:I11"/>
    <mergeCell ref="G15:H15"/>
    <mergeCell ref="J12:K12"/>
    <mergeCell ref="J15:K15"/>
    <mergeCell ref="G13:H13"/>
    <mergeCell ref="G14:H14"/>
    <mergeCell ref="J20:U20"/>
    <mergeCell ref="G21:G22"/>
    <mergeCell ref="J13:K13"/>
    <mergeCell ref="J14:K14"/>
    <mergeCell ref="G12:H12"/>
    <mergeCell ref="A20:A22"/>
    <mergeCell ref="B20:B22"/>
    <mergeCell ref="C20:C22"/>
    <mergeCell ref="D20:F20"/>
    <mergeCell ref="D21:D22"/>
    <mergeCell ref="A6:U6"/>
    <mergeCell ref="A7:U7"/>
    <mergeCell ref="A8:U8"/>
    <mergeCell ref="A9:U9"/>
    <mergeCell ref="J11:U11"/>
    <mergeCell ref="A24:U24"/>
    <mergeCell ref="A31:U31"/>
    <mergeCell ref="A51:U51"/>
    <mergeCell ref="A52:U52"/>
    <mergeCell ref="A55:U55"/>
    <mergeCell ref="A70:U70"/>
    <mergeCell ref="A73:U73"/>
    <mergeCell ref="A80:U80"/>
    <mergeCell ref="A90:U90"/>
    <mergeCell ref="A93:U93"/>
    <mergeCell ref="A103:U103"/>
    <mergeCell ref="A109:U109"/>
    <mergeCell ref="A110:U110"/>
    <mergeCell ref="A127:U127"/>
    <mergeCell ref="A133:U133"/>
    <mergeCell ref="A141:U141"/>
    <mergeCell ref="A147:U147"/>
    <mergeCell ref="A155:U155"/>
    <mergeCell ref="A161:U161"/>
    <mergeCell ref="A166:U166"/>
    <mergeCell ref="A171:U171"/>
    <mergeCell ref="A176:U176"/>
    <mergeCell ref="A187:U187"/>
    <mergeCell ref="A196:U196"/>
    <mergeCell ref="A204:U204"/>
    <mergeCell ref="A206:U206"/>
    <mergeCell ref="A221:F221"/>
    <mergeCell ref="A222:F222"/>
    <mergeCell ref="A223:F223"/>
    <mergeCell ref="A224:F224"/>
    <mergeCell ref="A225:F225"/>
    <mergeCell ref="A226:F226"/>
    <mergeCell ref="A227:F227"/>
    <mergeCell ref="A228:F228"/>
    <mergeCell ref="A229:F229"/>
    <mergeCell ref="A235:F235"/>
    <mergeCell ref="A230:F230"/>
    <mergeCell ref="A231:F231"/>
    <mergeCell ref="A232:F232"/>
    <mergeCell ref="A233:F233"/>
    <mergeCell ref="A234:F234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85" fitToHeight="3000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данные'!Print_Titles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Саблина Анна Анатольевна</dc:creator>
  <cp:lastModifiedBy>Дарья</cp:lastModifiedBy>
  <cp:lastPrinted>2011-09-08T07:56:05Z</cp:lastPrinted>
  <dcterms:created xsi:type="dcterms:W3CDTF">2003-01-28T12:33:10Z</dcterms:created>
  <dcterms:modified xsi:type="dcterms:W3CDTF">2020-04-27T05:23:06Z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